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1a教务\1a教务办工作\推免工作\2023届推免\"/>
    </mc:Choice>
  </mc:AlternateContent>
  <bookViews>
    <workbookView xWindow="0" yWindow="0" windowWidth="32250" windowHeight="14850"/>
  </bookViews>
  <sheets>
    <sheet name="Sheet1" sheetId="1" r:id="rId1"/>
    <sheet name="Sheet2" sheetId="2" r:id="rId2"/>
  </sheets>
  <definedNames>
    <definedName name="_xlnm._FilterDatabase" localSheetId="0" hidden="1">Sheet1!$A$4:$X$25</definedName>
    <definedName name="_xlnm.Print_Area" localSheetId="0">Sheet1!$A$1:$X$27</definedName>
    <definedName name="_xlnm.Print_Titles" localSheetId="0">Sheet1!$1:$4</definedName>
  </definedNames>
  <calcPr calcId="152511"/>
</workbook>
</file>

<file path=xl/calcChain.xml><?xml version="1.0" encoding="utf-8"?>
<calcChain xmlns="http://schemas.openxmlformats.org/spreadsheetml/2006/main">
  <c r="F35" i="2" l="1"/>
  <c r="F36" i="2"/>
  <c r="F37" i="2"/>
  <c r="F38" i="2"/>
  <c r="F34" i="2"/>
  <c r="P23" i="1" l="1"/>
  <c r="S23" i="1" s="1"/>
  <c r="P13" i="1" l="1"/>
  <c r="S13" i="1" s="1"/>
  <c r="P20" i="1"/>
  <c r="S20" i="1" s="1"/>
  <c r="P14" i="1"/>
  <c r="P24" i="1"/>
  <c r="S24" i="1" s="1"/>
  <c r="P18" i="1"/>
  <c r="S18" i="1" s="1"/>
  <c r="P7" i="1"/>
  <c r="S7" i="1" s="1"/>
  <c r="P17" i="1"/>
  <c r="S17" i="1" s="1"/>
  <c r="P26" i="1"/>
  <c r="S26" i="1" s="1"/>
  <c r="P5" i="1"/>
  <c r="S5" i="1" s="1"/>
  <c r="P6" i="1"/>
  <c r="S6" i="1" s="1"/>
  <c r="P8" i="1"/>
  <c r="S8" i="1" s="1"/>
  <c r="P19" i="1"/>
  <c r="S19" i="1" s="1"/>
  <c r="P11" i="1"/>
  <c r="S11" i="1" s="1"/>
  <c r="P10" i="1"/>
  <c r="S10" i="1" s="1"/>
  <c r="P9" i="1"/>
  <c r="S9" i="1" s="1"/>
  <c r="P15" i="1"/>
  <c r="S15" i="1" s="1"/>
  <c r="P16" i="1"/>
  <c r="S16" i="1" s="1"/>
  <c r="P21" i="1"/>
  <c r="S21" i="1" s="1"/>
  <c r="P25" i="1"/>
  <c r="S25" i="1" s="1"/>
  <c r="P22" i="1"/>
  <c r="S22" i="1" s="1"/>
  <c r="J21" i="1"/>
  <c r="J25" i="1"/>
  <c r="J22" i="1"/>
  <c r="J16" i="1"/>
  <c r="J10" i="1"/>
  <c r="J9" i="1"/>
  <c r="T9" i="1" s="1"/>
  <c r="J15" i="1"/>
  <c r="J11" i="1"/>
  <c r="J6" i="1"/>
  <c r="J8" i="1"/>
  <c r="J19" i="1"/>
  <c r="T19" i="1" s="1"/>
  <c r="J5" i="1"/>
  <c r="J17" i="1"/>
  <c r="J23" i="1"/>
  <c r="T23" i="1" s="1"/>
  <c r="J26" i="1"/>
  <c r="J7" i="1"/>
  <c r="J18" i="1"/>
  <c r="J12" i="1"/>
  <c r="T12" i="1" s="1"/>
  <c r="J20" i="1"/>
  <c r="J14" i="1"/>
  <c r="J24" i="1"/>
  <c r="T24" i="1" s="1"/>
  <c r="J13" i="1"/>
  <c r="T13" i="1" s="1"/>
  <c r="T18" i="1" l="1"/>
  <c r="T26" i="1"/>
  <c r="T20" i="1"/>
  <c r="S14" i="1"/>
  <c r="T14" i="1" s="1"/>
  <c r="T22" i="1"/>
  <c r="T15" i="1"/>
  <c r="T5" i="1"/>
  <c r="T17" i="1"/>
  <c r="T16" i="1"/>
  <c r="T8" i="1"/>
  <c r="T25" i="1"/>
  <c r="T10" i="1"/>
  <c r="T6" i="1"/>
  <c r="T21" i="1"/>
  <c r="T7" i="1"/>
  <c r="T11" i="1"/>
</calcChain>
</file>

<file path=xl/sharedStrings.xml><?xml version="1.0" encoding="utf-8"?>
<sst xmlns="http://schemas.openxmlformats.org/spreadsheetml/2006/main" count="551" uniqueCount="249">
  <si>
    <t>学院：计算机科学与工程学院</t>
  </si>
  <si>
    <t>序号</t>
  </si>
  <si>
    <t>学号</t>
  </si>
  <si>
    <t>姓名</t>
  </si>
  <si>
    <t>所学专业</t>
  </si>
  <si>
    <t>专业
人数</t>
  </si>
  <si>
    <t>德育考核是否合格</t>
  </si>
  <si>
    <t>外语水平</t>
  </si>
  <si>
    <r>
      <rPr>
        <b/>
        <sz val="10"/>
        <rFont val="宋体"/>
        <family val="3"/>
        <charset val="134"/>
      </rPr>
      <t>学业成绩分
（占</t>
    </r>
    <r>
      <rPr>
        <b/>
        <u/>
        <sz val="10"/>
        <rFont val="宋体"/>
        <family val="3"/>
        <charset val="134"/>
      </rPr>
      <t xml:space="preserve"> 85 </t>
    </r>
    <r>
      <rPr>
        <b/>
        <sz val="10"/>
        <rFont val="宋体"/>
        <family val="3"/>
        <charset val="134"/>
      </rPr>
      <t>%）</t>
    </r>
  </si>
  <si>
    <r>
      <rPr>
        <b/>
        <sz val="10"/>
        <rFont val="宋体"/>
        <family val="3"/>
        <charset val="134"/>
      </rPr>
      <t>附加成绩分（占</t>
    </r>
    <r>
      <rPr>
        <b/>
        <u/>
        <sz val="10"/>
        <rFont val="宋体"/>
        <family val="3"/>
        <charset val="134"/>
      </rPr>
      <t xml:space="preserve"> 15 </t>
    </r>
    <r>
      <rPr>
        <b/>
        <sz val="10"/>
        <rFont val="宋体"/>
        <family val="3"/>
        <charset val="134"/>
      </rPr>
      <t>%）</t>
    </r>
  </si>
  <si>
    <t>综合测评</t>
  </si>
  <si>
    <t>备注</t>
  </si>
  <si>
    <t>平均学分绩点（学位课程）</t>
  </si>
  <si>
    <t>专业排名</t>
  </si>
  <si>
    <t>折算后
得分</t>
  </si>
  <si>
    <t>审核得分</t>
  </si>
  <si>
    <t>专业水平认证类（CSP成绩及得分）</t>
  </si>
  <si>
    <t>社会工作类（在校期间参军入伍服兵役、参加志愿服务、到国际组织实习等）</t>
  </si>
  <si>
    <t>得分</t>
  </si>
  <si>
    <t>排名方式</t>
  </si>
  <si>
    <t>参与排名人数</t>
  </si>
  <si>
    <t>名次</t>
  </si>
  <si>
    <t>1</t>
  </si>
  <si>
    <t>数据科学与大数据技术</t>
  </si>
  <si>
    <t>96</t>
  </si>
  <si>
    <t>合格</t>
  </si>
  <si>
    <t>CET4（517）
CET6（530）</t>
  </si>
  <si>
    <t xml:space="preserve"> </t>
  </si>
  <si>
    <t>2</t>
  </si>
  <si>
    <t>1820010228</t>
  </si>
  <si>
    <t>陈思欣</t>
  </si>
  <si>
    <t>计算机科学与技术</t>
  </si>
  <si>
    <t>CET4（455）</t>
  </si>
  <si>
    <t>3</t>
  </si>
  <si>
    <t>CET6（463）</t>
  </si>
  <si>
    <t>4</t>
  </si>
  <si>
    <t>1905060123</t>
  </si>
  <si>
    <t>刘圆圆</t>
  </si>
  <si>
    <t>CET4（508）
CET6（438）</t>
  </si>
  <si>
    <t>5</t>
  </si>
  <si>
    <t>1903110219</t>
  </si>
  <si>
    <t>CET4（468）
CET6（452）</t>
  </si>
  <si>
    <t>无</t>
  </si>
  <si>
    <t>6</t>
  </si>
  <si>
    <t>CET4（520）
CET6（517）</t>
  </si>
  <si>
    <t>1902010305</t>
  </si>
  <si>
    <t>束永贵</t>
  </si>
  <si>
    <t>CET4（532）
CET6（464）</t>
  </si>
  <si>
    <t>8</t>
  </si>
  <si>
    <t>CET4（522）
CET6（490）</t>
  </si>
  <si>
    <t>9</t>
  </si>
  <si>
    <t>CET4（530）
CET6（471）</t>
  </si>
  <si>
    <t>1.青岛市抗疫英雄勋章（省级媒体报道）
2.第二十二届中国科协年会优秀志愿者（国家级志愿服务证书）</t>
  </si>
  <si>
    <t>10</t>
  </si>
  <si>
    <t>CET4（550）
CET6（532）</t>
  </si>
  <si>
    <t>填表说明：1.“外语水平”是指外语等级考试类别及成绩（如： CET-4 470 分 或 CET-6 450 分 或 雅思成绩 6.0 或 TOFEL成绩 80分等）。
         2.附加成绩分分成学术竞赛与创新性实验项目类、创新能力类、专业水平认证类以及社会工作类共计4类。
         3.排名方式填“学院”或“专业”，“参与排名人数”填写报名并参与综合测评的人数。</t>
  </si>
  <si>
    <t>1905030233</t>
  </si>
  <si>
    <t>陈雅琪</t>
  </si>
  <si>
    <t>信息安全</t>
  </si>
  <si>
    <t>100</t>
  </si>
  <si>
    <t>CET4（599）
CET6（499）</t>
  </si>
  <si>
    <t>1905030209</t>
  </si>
  <si>
    <t>CET4(425)</t>
  </si>
  <si>
    <t>1905030326</t>
  </si>
  <si>
    <t>钱展硕</t>
  </si>
  <si>
    <t>CET4（492）</t>
  </si>
  <si>
    <t>1905030307</t>
  </si>
  <si>
    <t>CET4(501)</t>
  </si>
  <si>
    <t>1905040127</t>
  </si>
  <si>
    <t>宋超田</t>
  </si>
  <si>
    <t>物联网工程</t>
  </si>
  <si>
    <t>64</t>
  </si>
  <si>
    <t>CET4（484）
CET6（477）</t>
  </si>
  <si>
    <t>1905040124</t>
  </si>
  <si>
    <t>解一博</t>
  </si>
  <si>
    <t>CET4(440)
CET6(448)</t>
  </si>
  <si>
    <t>1905040103</t>
  </si>
  <si>
    <t>CET4（478）
CET6（435）</t>
  </si>
  <si>
    <t>1905040205</t>
  </si>
  <si>
    <t>李汪洋</t>
  </si>
  <si>
    <t>CET4（466）
CET6（430）</t>
  </si>
  <si>
    <t xml:space="preserve">1.计算机分布式存储系统（0.5分）
2.计算机服务器数据采集系（0.5分）
3.计算机云端网络主机安全监控软件（0.5分）
4.物联网智能设备云端控制软件（0.5分）
</t>
  </si>
  <si>
    <t>1905050113</t>
  </si>
  <si>
    <t>刘晨阳</t>
  </si>
  <si>
    <t>软件工程</t>
  </si>
  <si>
    <t>CET4（507）
CET6（454）</t>
  </si>
  <si>
    <t>1905050312</t>
  </si>
  <si>
    <t>梁润勇</t>
  </si>
  <si>
    <t>CET4（428）
CET6（434）</t>
  </si>
  <si>
    <t>11</t>
  </si>
  <si>
    <t>1805050106</t>
  </si>
  <si>
    <t>张越洋</t>
  </si>
  <si>
    <t>CET6（476）</t>
  </si>
  <si>
    <t>12</t>
  </si>
  <si>
    <t>1905050319</t>
  </si>
  <si>
    <t>孙晨</t>
  </si>
  <si>
    <t>CET4（462）</t>
  </si>
  <si>
    <t>13</t>
  </si>
  <si>
    <t>14</t>
  </si>
  <si>
    <t>15</t>
  </si>
  <si>
    <t>17</t>
  </si>
  <si>
    <t>18</t>
  </si>
  <si>
    <t>19</t>
  </si>
  <si>
    <t>20</t>
  </si>
  <si>
    <t>21</t>
  </si>
  <si>
    <t>22</t>
  </si>
  <si>
    <t>1905060106</t>
    <phoneticPr fontId="10" type="noConversion"/>
  </si>
  <si>
    <t>傅嘉</t>
    <phoneticPr fontId="10" type="noConversion"/>
  </si>
  <si>
    <t>1.Connection Science论文，SCI期刊，BFS: A Blockchain-based Financing Scheme for Logistics Company in Supply Chain Finance，第一作者（5分） 
2.软件著作权：基于区块链技术的分布式智能交通协调控制系统，第二作者（0.25分）</t>
    <phoneticPr fontId="10" type="noConversion"/>
  </si>
  <si>
    <t>学术竞赛与大学生创新性实验项目类</t>
    <phoneticPr fontId="10" type="noConversion"/>
  </si>
  <si>
    <t>创新能力类（学术论文、专利、软件著作权）</t>
    <phoneticPr fontId="10" type="noConversion"/>
  </si>
  <si>
    <t>18</t>
    <phoneticPr fontId="10" type="noConversion"/>
  </si>
  <si>
    <t>3</t>
    <phoneticPr fontId="10" type="noConversion"/>
  </si>
  <si>
    <t>4</t>
    <phoneticPr fontId="10" type="noConversion"/>
  </si>
  <si>
    <t>4</t>
    <phoneticPr fontId="10" type="noConversion"/>
  </si>
  <si>
    <t>15</t>
    <phoneticPr fontId="10" type="noConversion"/>
  </si>
  <si>
    <t>6</t>
    <phoneticPr fontId="10" type="noConversion"/>
  </si>
  <si>
    <t>5</t>
    <phoneticPr fontId="10" type="noConversion"/>
  </si>
  <si>
    <t>2</t>
    <phoneticPr fontId="10" type="noConversion"/>
  </si>
  <si>
    <t>1.2022年ICA3PP论文，CCF C类会议，Operator Placement for IoT Data Streaming Applications in Edge Computing Environment，第一作者（2.5）
2.实用新型专利，压强式微量注射装置，第三作者（0分）</t>
    <phoneticPr fontId="10" type="noConversion"/>
  </si>
  <si>
    <t>1905060326</t>
    <phoneticPr fontId="10" type="noConversion"/>
  </si>
  <si>
    <t>金妍</t>
    <phoneticPr fontId="10" type="noConversion"/>
  </si>
  <si>
    <t>数据科学与大数据技术</t>
    <phoneticPr fontId="10" type="noConversion"/>
  </si>
  <si>
    <r>
      <t xml:space="preserve">1.Information Processing Letters论文，SCI期刊，Optimizing the evaluation of </t>
    </r>
    <r>
      <rPr>
        <sz val="10"/>
        <rFont val="Malgun Gothic Semilight"/>
        <family val="2"/>
        <charset val="134"/>
      </rPr>
      <t>ℓ</t>
    </r>
    <r>
      <rPr>
        <sz val="10"/>
        <rFont val="宋体"/>
        <family val="3"/>
        <charset val="134"/>
      </rPr>
      <t>-isogenous curve for isogeny-based cryptography，第二作者（2.5分）
2.软件著作权，“数字图书馆运营服务管理系统”（软著登字第8446710号）第一作者（0.5分）
3.软件著作权，“基于数据分析的网上选购系统”（软著登字第9436528号）第一作者（0.5分）
4.软件著作权，“员工培训管理系统”（软著登字第9441574号）第一作者（0.5分）</t>
    </r>
    <phoneticPr fontId="10" type="noConversion"/>
  </si>
  <si>
    <t>马康</t>
    <phoneticPr fontId="10" type="noConversion"/>
  </si>
  <si>
    <t>1905010313</t>
    <phoneticPr fontId="10" type="noConversion"/>
  </si>
  <si>
    <t>秦豪远</t>
    <phoneticPr fontId="10" type="noConversion"/>
  </si>
  <si>
    <t>1905010506</t>
    <phoneticPr fontId="10" type="noConversion"/>
  </si>
  <si>
    <t>唐文杰</t>
    <phoneticPr fontId="10" type="noConversion"/>
  </si>
  <si>
    <t>计算机科学与技术</t>
    <phoneticPr fontId="10" type="noConversion"/>
  </si>
  <si>
    <t>1905060203</t>
    <phoneticPr fontId="10" type="noConversion"/>
  </si>
  <si>
    <t>张宇</t>
    <phoneticPr fontId="10" type="noConversion"/>
  </si>
  <si>
    <t>1905010328</t>
    <phoneticPr fontId="10" type="noConversion"/>
  </si>
  <si>
    <t>周子盛</t>
    <phoneticPr fontId="10" type="noConversion"/>
  </si>
  <si>
    <t>计算机科学与技术</t>
    <phoneticPr fontId="10" type="noConversion"/>
  </si>
  <si>
    <t>李天一</t>
    <phoneticPr fontId="10" type="noConversion"/>
  </si>
  <si>
    <t>李晴仪</t>
    <phoneticPr fontId="10" type="noConversion"/>
  </si>
  <si>
    <t>信息安全</t>
    <phoneticPr fontId="10" type="noConversion"/>
  </si>
  <si>
    <t>物联网工程</t>
    <phoneticPr fontId="10" type="noConversion"/>
  </si>
  <si>
    <t>张荣林</t>
    <phoneticPr fontId="10" type="noConversion"/>
  </si>
  <si>
    <t>3</t>
    <phoneticPr fontId="10" type="noConversion"/>
  </si>
  <si>
    <t>6</t>
    <phoneticPr fontId="10" type="noConversion"/>
  </si>
  <si>
    <t>3</t>
    <phoneticPr fontId="10" type="noConversion"/>
  </si>
  <si>
    <t>20</t>
    <phoneticPr fontId="10" type="noConversion"/>
  </si>
  <si>
    <t>1.2021年，中国高校计算机大赛网络技术挑战赛华中赛区一等奖，排名第1（3分）
2.2021年，湖南省大学生物联网应用创新设计竞赛三等奖，排名第2，（0.9分）
3.2021年，第九届中国大学生数字媒体科技作品及创意竞赛全国总决赛二等奖，排名第1（*2分）
4.2022年，中国计算机设计大赛中南赛区一等奖，排名第2（2.7分）
5.2022年，湖南省大学生创新创业训练计划项目，排名第2（0.9分）
6.2022年，第十五届全国大学生节能减排社会实践与科技竞赛全国三等奖，排名第2（1.8）
7.2022年，第13届蓝桥杯省赛二等奖（2分）</t>
    <phoneticPr fontId="10" type="noConversion"/>
  </si>
  <si>
    <t>1.2022年，第八届“建行杯”湖南省大学生“互联网+”创新创业大赛银奖，排名第1（2分）
2.2022年，全国大学生算法设计与编程挑战赛 金奖（个人）（*3分）
3.2021年，中国高校计算机大赛 网络技术挑战赛 华中赛区一等奖，排名第6；（1.5分）
4.2021年湖南省大学生创新创业训练计划项目，排名第2；（0.9分）
5.2021年，中国高校计算机大赛 网络技术挑战赛 全国三等奖，排名第6；（2分）
6.2021年，第五届“丝路杯”全国数独大赛高校数独联盟锦标赛全国三等奖，排名第1（*1分）</t>
    <phoneticPr fontId="10" type="noConversion"/>
  </si>
  <si>
    <t>1.2020年，2020年CCF大学生计算机系统与程序设计竞赛全国铜奖（*1分）
2.2020年，2020年CCF大学生计算机系统与程序设计竞赛华中赛区银奖（*0分）
3.2021年，第三届传智杯全国大学生IT技能大赛程序设计赛道（B组）全国区域赛二等奖（*0分）
4.2021年，2020年第二届全国高校计算机能力挑战赛程序设计赛初赛（C++）华中区域一等奖（*0分）
5.2021年，2020年第二届全国高校计算机能力挑战赛程序设计赛（C++）决赛一等奖（*3分）
6.2021年，2020-2021年度第二届全国大学生算法设计与编程挑战赛（冬季赛）金奖（*3分）
7.2021年，第三届传智杯全国大学生IT技能大赛程序设计赛道（B组）全国总决赛二等奖（*2分）
8.2021年，第十二届蓝桥杯全国软件和信息技术专业人才大赛湖南赛区C/C++程序设计大学B组一等奖（3分）
9.2021年，2021年“中国高校计算机大赛-团体程序设计天梯赛”全国总决赛个人三等奖（2分）
10.2021年，第十二届蓝桥杯全国软件和信息技术专业人才大赛全国总决赛C/C++程序设计大学B组三等奖（2分）
11.2021年，2021年中国大学生程序设计竞赛——全国邀请赛（湖南）铜奖（*0分）
12.2021年， 2021-2022年度第三届全国大学生算法设计与编程挑战赛（秋季赛）银奖（*2分）
13.2021年，2021年中国大学生程序设计竞赛广州站铜奖（*1分）
14.2021年，2021年第三届全国高校计算机能力挑战赛程序设计赛（C++）华中区域一等奖（*0分）
15.2021年，湖南省第17届大学生计算机程序设计竞赛二等奖（2分）
16.2021年，第四届传智杯全国大学生IT技能大赛程序设计赛道（B组）全国区域赛一等奖（*0分）
17.2022年，2021年第三届全国高校计算机能力挑战赛程序设计赛（C++）决赛一等奖（*3分）
18.2022年，2022年“中国高校计算机大赛-团体程序设计天梯赛”全国总决赛全国一等奖（排6，4分*0.9=3.6分）
19.2022年，2022年“中国高校计算机大赛-团体程序设计天梯赛”全国总决赛团队省冠军奖（排6，3分*0.9=2.7分）
20.2022年，第十三届蓝桥杯全国软件和信息技术专业人才大赛湖南赛区C/C++程序设计大学B组一等奖（3分）</t>
    <phoneticPr fontId="10" type="noConversion"/>
  </si>
  <si>
    <t>1.第十二届蓝桥杯程序设计大赛省二等奖(2分)     
2.湖南科技大学数学建模二等奖（0分）
3.第十三届蓝桥杯程序设计大赛省二等奖(2分)  
4.大学生技能应用大赛初赛二等奖（*0分）
5.2020天梯团体赛成功参与奖（0分）</t>
    <phoneticPr fontId="10" type="noConversion"/>
  </si>
  <si>
    <t>2021.05第十二届蓝桥杯B组省三等奖（1）
2022.05第十三届蓝桥杯B组省三等奖（1）
2021.12第四届“传智杯”全国大学生IT技能大赛B组全国区域赛三等奖（*0分）
2021.05第十四届“认证杯”中国数学建模网络挑战赛全国比赛第一阶段一等奖（*0分）
2021.06第四届全国大学生计算机技能应用大赛初赛一等奖（*0分）
2021.03第九届挑战杯校三等奖（0分）
2021.05第十四届湖南科技大学大学生节能减排社会实践与科技竞赛校二等奖（0分）
2020.06大学生节能减排社会实践与科技竞赛校三等奖（0分）
2020.9习近平新时代中国特色社会主义思想研究性学习报告校一等奖（0分）</t>
    <phoneticPr fontId="10" type="noConversion"/>
  </si>
  <si>
    <t>1.2020年，ACM-ICPC亚洲区域赛上海站银奖，排名第1（3分）
2.2020年，湖南省第16届大学生计算机程序设计竞赛一等奖，排名第1（3分）
3.2021年，蓝桥杯全国总决赛一等奖（4分）
4.2021年，大学生计算机系统与程序设计竞赛全国赛银奖（*2分）
5.2021年，中国高校计算机大赛团体程序设计天梯赛个人一等奖（4分）
6.2021年，湖南省数学建模竞赛二等奖，排名第1（2分）</t>
    <phoneticPr fontId="10" type="noConversion"/>
  </si>
  <si>
    <t>1.2020.10，获“CCF大学生计算机系统与程序设计竞赛”国赛铜奖，排名第1（*3分）
2.2020.12，获“国际大学生程序设计竞赛亚洲区域赛上海站”银奖，排名第2（2.7分）
3.2021.05，获“团体程序设计天梯赛全国总决赛”个人三等奖，排名第1（2分）；
4.2021.06，获“中国大学生程序设计竞赛-全国邀请赛”银奖，排名第2（*0分）；
5.2021.11，获“中国大学生程序设计竞赛桂林站”铜奖，排名第2（1.8分）
6.2021.11，获“中国大学生程序设计竞赛广州站”铜奖，排名第2（1.8分）
7.2021.11，获“国际大学生程序设计竞赛亚洲区域赛沈阳站”银奖，排名第2（2.7分）
8.2021.12，获“湖南省大学生计算机程序设计竞赛”一等奖，排名第2（2.7分）
9.2022.05，获“团体程序设计天梯赛全国总决赛”团队一等奖，排名第1（4分）</t>
    <phoneticPr fontId="10" type="noConversion"/>
  </si>
  <si>
    <r>
      <t>1.第十三届蓝桥杯全国软件和信息技术专业人才大赛省级三等奖（</t>
    </r>
    <r>
      <rPr>
        <sz val="10"/>
        <rFont val="宋体"/>
        <family val="3"/>
        <charset val="134"/>
      </rPr>
      <t>1分）</t>
    </r>
    <r>
      <rPr>
        <sz val="10"/>
        <rFont val="宋体"/>
        <family val="3"/>
        <charset val="134"/>
      </rPr>
      <t xml:space="preserve">
2.RoboCom机器人开发者大赛CAIP编程设计赛道省级三等奖（</t>
    </r>
    <r>
      <rPr>
        <sz val="10"/>
        <rFont val="宋体"/>
        <family val="3"/>
        <charset val="134"/>
      </rPr>
      <t>1</t>
    </r>
    <r>
      <rPr>
        <sz val="10"/>
        <rFont val="宋体"/>
        <family val="3"/>
        <charset val="134"/>
      </rPr>
      <t>分）
3.第五届大学生计算机技能应用大赛国家级三等奖（</t>
    </r>
    <r>
      <rPr>
        <sz val="10"/>
        <rFont val="宋体"/>
        <family val="3"/>
        <charset val="134"/>
      </rPr>
      <t>*1</t>
    </r>
    <r>
      <rPr>
        <sz val="10"/>
        <rFont val="宋体"/>
        <family val="3"/>
        <charset val="134"/>
      </rPr>
      <t>分）
4.第三届全国大学生算法设计与编程挑战赛(冬季赛)国家级三等奖（</t>
    </r>
    <r>
      <rPr>
        <sz val="10"/>
        <rFont val="宋体"/>
        <family val="3"/>
        <charset val="134"/>
      </rPr>
      <t>*1</t>
    </r>
    <r>
      <rPr>
        <sz val="10"/>
        <rFont val="宋体"/>
        <family val="3"/>
        <charset val="134"/>
      </rPr>
      <t>分）
5.2022年全国大学生英语作文大赛省级三等奖（</t>
    </r>
    <r>
      <rPr>
        <sz val="10"/>
        <rFont val="宋体"/>
        <family val="3"/>
        <charset val="134"/>
      </rPr>
      <t>*0</t>
    </r>
    <r>
      <rPr>
        <sz val="10"/>
        <rFont val="宋体"/>
        <family val="3"/>
        <charset val="134"/>
      </rPr>
      <t>分）</t>
    </r>
    <phoneticPr fontId="10" type="noConversion"/>
  </si>
  <si>
    <r>
      <t>2022.05 在蓝桥杯湖南赛区获二等奖（</t>
    </r>
    <r>
      <rPr>
        <sz val="10"/>
        <rFont val="宋体"/>
        <family val="3"/>
        <charset val="134"/>
      </rPr>
      <t>2分）</t>
    </r>
    <r>
      <rPr>
        <sz val="10"/>
        <rFont val="宋体"/>
        <family val="3"/>
        <charset val="134"/>
      </rPr>
      <t xml:space="preserve">
2022.08 第十一届中国软件杯大学生软件设计大赛总决赛获二等奖（</t>
    </r>
    <r>
      <rPr>
        <sz val="10"/>
        <rFont val="宋体"/>
        <family val="3"/>
        <charset val="134"/>
      </rPr>
      <t>3分）</t>
    </r>
    <phoneticPr fontId="10" type="noConversion"/>
  </si>
  <si>
    <r>
      <t>1.2021年，第十二届蓝桥杯全国软件和信息技术专业人才大赛湖南赛区C/C++程序设计大赛B组三等奖（</t>
    </r>
    <r>
      <rPr>
        <sz val="10"/>
        <rFont val="宋体"/>
        <family val="3"/>
        <charset val="134"/>
      </rPr>
      <t>1</t>
    </r>
    <r>
      <rPr>
        <sz val="10"/>
        <rFont val="宋体"/>
        <family val="3"/>
        <charset val="134"/>
      </rPr>
      <t xml:space="preserve">分）
</t>
    </r>
    <phoneticPr fontId="10" type="noConversion"/>
  </si>
  <si>
    <t>国家"HW2022"专项行动（0分）</t>
    <phoneticPr fontId="10" type="noConversion"/>
  </si>
  <si>
    <t>240</t>
    <phoneticPr fontId="10" type="noConversion"/>
  </si>
  <si>
    <t xml:space="preserve"> 湖南科技大学计算机学院2023年推荐免试攻读硕士学位研究生测评表</t>
    <phoneticPr fontId="10" type="noConversion"/>
  </si>
  <si>
    <t>1.软件著作权，云边融合模式下区域级停车管理系统，第一作者（0.5分）
2.软件著作权，视频转译文本软件，第三作者（0分）</t>
    <phoneticPr fontId="10" type="noConversion"/>
  </si>
  <si>
    <t>1.软件著作权：ED幼儿识字早教软件第一作者（0.5）
2.软件著作权：轻聊软件第一作者（0.5）
3.软件著作权：基于Android的个人财富管理系统第二作者（0.25）
4.软件著作权：基于STM32的实用工具控制系统第二作者（0.25）
5.实用新型专利：钙钛矿太阳能电池数据采集装置第二作者（0.25）
6.外观专利：钙钛矿太阳能电池数据采集装置第五作者（0）</t>
    <phoneticPr fontId="10" type="noConversion"/>
  </si>
  <si>
    <t>2022.5 软件著作权 基于SpringBoot的微信查课小程序（0.5分）
2022.7 软件著作权 基于小程序技术开发的乡村智慧商贸平台 （0.5分）</t>
    <phoneticPr fontId="10" type="noConversion"/>
  </si>
  <si>
    <t>1. MDPI-electronics论文，SCI期刊，Deadline-Aware Dynamic Task Scheduling in Edge–Cloud Collaborative Computing，第一作者（5分）
2. 软件著作权三项（1.5）
3. 实用新型专利一项（0.5）</t>
    <phoneticPr fontId="10" type="noConversion"/>
  </si>
  <si>
    <t>1.2022年CCF C类会议ICA3PP，Operator Placement for IoT Data Streaming Applications in Edge Computing Environment论文第三作者（0分）
2.人工智能医疗健康数字化诊疗系统 软著第三作者（0分）
3.智能云打印软件 软著第四作者（0分）
4.2022.3-至今 SRIP科研立项《智能云打印APP》（正在结项）（0分）</t>
    <phoneticPr fontId="10" type="noConversion"/>
  </si>
  <si>
    <t>0</t>
    <phoneticPr fontId="10" type="noConversion"/>
  </si>
  <si>
    <t>1.软件著作权：基于物联网的计算机运行状态集中监控管理系统（0.5分）
2.软件著作权：计算机物联网远程操作控制管理系统（0.5分）
3.软件著作权：基于Android的大学生理财管理系统（0.5分）
4.软件著作权：基于mysql的学生信息管理系统（0.5分）
5.论文，省级期刊，基于AI和5G的智能动力救生浮板设计，第一作者（0分）
6. 论文，省级期刊，SmartPot——科学精准养护系统，第二作者（0分）</t>
    <phoneticPr fontId="10" type="noConversion"/>
  </si>
  <si>
    <t>1.软件著作权《基于智慧农业的植物养护方案管理系统》，第一作者（0.5分）
2.软件著作权《基于智能救生浮板的5G定位系统》，第一作者（0.5分）
3.软件著作权 《物联网交通监控拍摄图像违章智能识别管控系统》，第一作者（0.5分）
4.发表软件著作权《基于人工智能的图像智能识别主体提取系统》，第一作者（0.5分）
5.发表软件著作权《无人驾驶环境感知识别管理系统》，第一作者（无材料）（0分）
6.电子制作论文，《SmartPot——科学精准养护系统》，第一作者（0分）
7.电子制作论文，《基于AI和5G的智能动力救生浮板设计》，第二作者（0分）</t>
    <phoneticPr fontId="10" type="noConversion"/>
  </si>
  <si>
    <t>1.软件著作权：多属性时序数据可视化软件V1.0，第一作者（0.5分）</t>
    <phoneticPr fontId="10" type="noConversion"/>
  </si>
  <si>
    <t>1.2021年，获得湖南省2021年度“优秀会员单位”荣誉称号（非国际组织实习非志愿服务）（0分）
2.2021年，获得湖南省2021年度“最佳志愿服务组织”荣誉称号（0.5分）</t>
    <phoneticPr fontId="10" type="noConversion"/>
  </si>
  <si>
    <t>0.5</t>
    <phoneticPr fontId="10" type="noConversion"/>
  </si>
  <si>
    <t>湘潭市抗疫志愿者（非省级）（0分）</t>
    <phoneticPr fontId="10" type="noConversion"/>
  </si>
  <si>
    <t>参与过疫情防控志愿服务和多次斑马线礼让志愿活动（非省级）（0分）</t>
    <phoneticPr fontId="10" type="noConversion"/>
  </si>
  <si>
    <t>1.第七届中国国际"互联网+"大学生创新创业大赛国家银奖,排名第4（2.1分）
2.第十三届蓝桥杯全国软件和信息技术专业人才大赛-视觉艺术设计赛全国选拔赛UI设计类(APP）三等奖，排名第1（1分）
3.(第五届)湖南省大学生物联网应用创新设计竞赛(技能赛)省级三等奖，排名第3（0.8分）
4.2021年国家级大学生创新创业训练计划项目，排名第4（1.4分）
5.湖南省大学生计算机作品赛二等奖，排名第1（*0分）</t>
    <phoneticPr fontId="10" type="noConversion"/>
  </si>
  <si>
    <t>5.3</t>
    <phoneticPr fontId="10" type="noConversion"/>
  </si>
  <si>
    <t>2022年全国大学生英语竞赛三等奖（1分）</t>
    <phoneticPr fontId="10" type="noConversion"/>
  </si>
  <si>
    <t>软件著作权：智能云打印软件 V 1.0   （二作）（0分）</t>
    <phoneticPr fontId="10" type="noConversion"/>
  </si>
  <si>
    <t xml:space="preserve"> 湖南科技大学计算机学院2023年推荐免试攻读硕士学位研究生测评表</t>
  </si>
  <si>
    <t>学业成绩分
（占 85 %）</t>
  </si>
  <si>
    <t>附加成绩分（占 15 %）</t>
  </si>
  <si>
    <t>学术竞赛与大学生创新性实验项目类</t>
  </si>
  <si>
    <t>创新能力类（学术论文、专利、软件著作权）</t>
  </si>
  <si>
    <t>1905010313</t>
  </si>
  <si>
    <t>秦豪远</t>
  </si>
  <si>
    <t>240</t>
  </si>
  <si>
    <t>1.2020年，ACM-ICPC亚洲区域赛上海站银奖，排名第1（3分）
2.2020年，湖南省第16届大学生计算机程序设计竞赛一等奖，排名第1（3分）
3.2021年，蓝桥杯全国总决赛一等奖（4分）
4.2021年，大学生计算机系统与程序设计竞赛全国赛银奖（*2分）
5.2021年，中国高校计算机大赛团体程序设计天梯赛个人一等奖（4分）
6.2021年，湖南省数学建模竞赛二等奖，排名第1（2分）</t>
  </si>
  <si>
    <t>ccfcsp高于450附加成绩取15</t>
  </si>
  <si>
    <t>1905010328</t>
  </si>
  <si>
    <t>周子盛</t>
  </si>
  <si>
    <t>1.2020.10，获“CCF大学生计算机系统与程序设计竞赛”国赛铜奖，排名第1（*3分）
2.2020.12，获“国际大学生程序设计竞赛亚洲区域赛上海站”银奖，排名第2（2.7分）
3.2021.05，获“团体程序设计天梯赛全国总决赛”个人三等奖，排名第1（2分）；
4.2021.06，获“中国大学生程序设计竞赛-全国邀请赛”银奖，排名第2（*0分）；
5.2021.11，获“中国大学生程序设计竞赛桂林站”铜奖，排名第2（1.8分）
6.2021.11，获“中国大学生程序设计竞赛广州站”铜奖，排名第2（1.8分）
7.2021.11，获“国际大学生程序设计竞赛亚洲区域赛沈阳站”银奖，排名第2（2.7分）
8.2021.12，获“湖南省大学生计算机程序设计竞赛”一等奖，排名第2（2.7分）
9.2022.05，获“团体程序设计天梯赛全国总决赛”团队一等奖，排名第1（4分）</t>
  </si>
  <si>
    <t>1905010506</t>
  </si>
  <si>
    <t>唐文杰</t>
  </si>
  <si>
    <t>1.2021年，中国高校计算机大赛网络技术挑战赛华中赛区一等奖，排名第1（3分）
2.2021年，湖南省大学生物联网应用创新设计竞赛三等奖，排名第2，（0.9分）
3.2021年，第九届中国大学生数字媒体科技作品及创意竞赛全国总决赛二等奖，排名第1（*2分）
4.2022年，中国计算机设计大赛中南赛区一等奖，排名第2（2.7分）
5.2022年，湖南省大学生创新创业训练计划项目，排名第2（0.9分）
6.2022年，第十五届全国大学生节能减排社会实践与科技竞赛全国三等奖，排名第2（1.8）
7.2022年，第13届蓝桥杯省赛二等奖（2分）</t>
  </si>
  <si>
    <t>1.软件著作权，云边融合模式下区域级停车管理系统，第一作者（0.5分）
2.软件著作权，视频转译文本软件，第三作者（0分）</t>
  </si>
  <si>
    <t>湘潭市抗疫志愿者（非省级）（0分）</t>
  </si>
  <si>
    <t>0</t>
  </si>
  <si>
    <t>1.第十二届蓝桥杯程序设计大赛省二等奖(2分)     
2.湖南科技大学数学建模二等奖（0分）
3.第十三届蓝桥杯程序设计大赛省二等奖(2分)  
4.大学生技能应用大赛初赛二等奖（*0分）
5.2020天梯团体赛成功参与奖（0分）</t>
  </si>
  <si>
    <t>1.2022年ICA3PP论文，CCF C类会议，Operator Placement for IoT Data Streaming Applications in Edge Computing Environment，第一作者（2.5）
2.实用新型专利，压强式微量注射装置，第三作者（0分）</t>
  </si>
  <si>
    <t>马康</t>
  </si>
  <si>
    <t>软件著作权：智能云打印软件 V 1.0   （二作）（0分）</t>
  </si>
  <si>
    <t>7</t>
  </si>
  <si>
    <t>1.2021年，国家奖学金；
2.湖南省第十七届大学生计算机程序设计竞赛（应用开发赛）三等奖，排名第1；（1分）
3.2021年，全国大学生物联网设计竞赛华中及西南赛区二等奖，排名第1；（*0分）
4.2022年，第十三届蓝桥杯全国软件和信息技术专业人才大赛湖南赛区二等奖，排名第1（2分）
5.2022年，中国大学生计算机设计大赛中南赛区一等奖，排名第2；（1.8分）
5.2022年，中国大学生计算机设计大赛全国二等奖，排名第2；（2,7分）
6.2021年，第九届中国大学生数字媒体科技作品及创意竞赛全国总决赛三等奖，排名第1；(*1分）
7.2022年，第二十四届中国机器人及人工智能大赛全国二等奖，排名第2（2.7分）
8.2022年湖南省大学生创新创业训练计划项目，《基于机器视觉和深度学习的开门杀预 警系统》，排名第3（0.8分）</t>
  </si>
  <si>
    <t>1.软件著作权：ED幼儿识字早教软件第一作者（0.5）
2.软件著作权：轻聊软件第一作者（0.5）
3.软件著作权：基于Android的个人财富管理系统第二作者（0.25）
4.软件著作权：基于STM32的实用工具控制系统第二作者（0.25）
5.实用新型专利：钙钛矿太阳能电池数据采集装置第二作者（0.25）
6.外观专利：钙钛矿太阳能电池数据采集装置第五作者（0）</t>
  </si>
  <si>
    <t>2022.7 第三届全国大学生算法设计与编程挑战赛 铜奖（*1分）
2022.7 计算机应用技能大赛 初赛三等奖（*1分）
2022.8 全国大学生英语翻译能力竞赛 决赛全国二等奖（*2分）</t>
  </si>
  <si>
    <t>2022.5 软件著作权 基于SpringBoot的微信查课小程序（0.5分）
2022.7 软件著作权 基于小程序技术开发的乡村智慧商贸平台 （0.5分）</t>
  </si>
  <si>
    <t>ccfcsp低于150</t>
  </si>
  <si>
    <t xml:space="preserve">1.2021年，第十二届蓝桥杯全国软件和信息技术专业人才大赛湖南赛区C/C++程序设计大赛B组三等奖（1分）
</t>
  </si>
  <si>
    <t>1905060106</t>
  </si>
  <si>
    <t>傅嘉</t>
  </si>
  <si>
    <t>1.2020年，2020年CCF大学生计算机系统与程序设计竞赛全国铜奖（*1分）
2.2020年，2020年CCF大学生计算机系统与程序设计竞赛华中赛区银奖（*0分）
3.2021年，第三届传智杯全国大学生IT技能大赛程序设计赛道（B组）全国区域赛二等奖（*0分）
4.2021年，2020年第二届全国高校计算机能力挑战赛程序设计赛初赛（C++）华中区域一等奖（*0分）
5.2021年，2020年第二届全国高校计算机能力挑战赛程序设计赛（C++）决赛一等奖（*3分）
6.2021年，2020-2021年度第二届全国大学生算法设计与编程挑战赛（冬季赛）金奖（*3分）
7.2021年，第三届传智杯全国大学生IT技能大赛程序设计赛道（B组）全国总决赛二等奖（*2分）
8.2021年，第十二届蓝桥杯全国软件和信息技术专业人才大赛湖南赛区C/C++程序设计大学B组一等奖（3分）
9.2021年，2021年“中国高校计算机大赛-团体程序设计天梯赛”全国总决赛个人三等奖（2分）
10.2021年，第十二届蓝桥杯全国软件和信息技术专业人才大赛全国总决赛C/C++程序设计大学B组三等奖（2分）
11.2021年，2021年中国大学生程序设计竞赛——全国邀请赛（湖南）铜奖（*0分）
12.2021年， 2021-2022年度第三届全国大学生算法设计与编程挑战赛（秋季赛）银奖（*2分）
13.2021年，2021年中国大学生程序设计竞赛广州站铜奖（*1分）
14.2021年，2021年第三届全国高校计算机能力挑战赛程序设计赛（C++）华中区域一等奖（*0分）
15.2021年，湖南省第17届大学生计算机程序设计竞赛二等奖（2分）
16.2021年，第四届传智杯全国大学生IT技能大赛程序设计赛道（B组）全国区域赛一等奖（*0分）
17.2022年，2021年第三届全国高校计算机能力挑战赛程序设计赛（C++）决赛一等奖（*3分）
18.2022年，2022年“中国高校计算机大赛-团体程序设计天梯赛”全国总决赛全国一等奖（排6，4分*0.9=3.6分）
19.2022年，2022年“中国高校计算机大赛-团体程序设计天梯赛”全国总决赛团队省冠军奖（排6，3分*0.9=2.7分）
20.2022年，第十三届蓝桥杯全国软件和信息技术专业人才大赛湖南赛区C/C++程序设计大学B组一等奖（3分）</t>
  </si>
  <si>
    <t>1.Connection Science论文，SCI期刊，BFS: A Blockchain-based Financing Scheme for Logistics Company in Supply Chain Finance，第一作者（5分） 
2.软件著作权：基于区块链技术的分布式智能交通协调控制系统，第二作者（0.25分）</t>
  </si>
  <si>
    <t>1.2021年，获得湖南省2021年度“优秀会员单位”荣誉称号（非国际组织实习非志愿服务）（0分）
2.2021年，获得湖南省2021年度“最佳志愿服务组织”荣誉称号（0.5分）</t>
  </si>
  <si>
    <t>0.5</t>
  </si>
  <si>
    <t>1905060203</t>
  </si>
  <si>
    <t>张宇</t>
  </si>
  <si>
    <t>1.2022年，第八届“建行杯”湖南省大学生“互联网+”创新创业大赛银奖，排名第1（2分）
2.2022年，全国大学生算法设计与编程挑战赛 金奖（个人）（*3分）
3.2021年，中国高校计算机大赛 网络技术挑战赛 华中赛区一等奖，排名第6；（1.5分）
4.2021年湖南省大学生创新创业训练计划项目，排名第2；（0.9分）
5.2021年，中国高校计算机大赛 网络技术挑战赛 全国三等奖，排名第6；（2分）
6.2021年，第五届“丝路杯”全国数独大赛高校数独联盟锦标赛全国三等奖，排名第1（*1分）</t>
  </si>
  <si>
    <t>1. MDPI-electronics论文，SCI期刊，Deadline-Aware Dynamic Task Scheduling in Edge–Cloud Collaborative Computing，第一作者（5分）
2. 软件著作权三项（1.5）
3. 实用新型专利一项（0.5）</t>
  </si>
  <si>
    <t>1905060326</t>
  </si>
  <si>
    <t>金妍</t>
  </si>
  <si>
    <t>1、2020 CCF大学生计算机系统与程序设计竞赛 铜奖，排名第1（*1分）
2、2020 CCF大学生计算机系统与程序设计竞赛 华中赛区银奖，排名第1（*0分）
3、2020年，中国高校计算机大赛团体程序设计天梯赛 铜奖，排名第2（2分）
4、2020年，中国高校计算机大赛团体程序设计天梯赛 湖南省二等奖，排名第2（2分）
5、第二届全国高校计算机能力挑战赛 决赛二等奖，排名第1（*2分）
6、第十一届MathorCup高校数学建模挑战赛”二等奖，排名第1（*2分）
7、2021年，全国大学生数学建模竞赛湖南省 三等奖，排名第1（1分）
8、第三届全国高校计算机能力挑战赛”决赛一等奖，排名第1（*3分）
9、第十三届蓝桥杯大赛 湖南省一等奖，排名第1（3分）
10、第十三届蓝桥杯大赛 国赛三等奖，排名第1（3分）</t>
  </si>
  <si>
    <t>1.Information Processing Letters论文，SCI期刊，Optimizing the evaluation of ℓ-isogenous curve for isogeny-based cryptography，第二作者（2.5分）
2.软件著作权，“数字图书馆运营服务管理系统”（软著登字第8446710号）第一作者（0.5分）
3.软件著作权，“基于数据分析的网上选购系统”（软著登字第9436528号）第一作者（0.5分）
4.软件著作权，“员工培训管理系统”（软著登字第9441574号）第一作者（0.5分）</t>
  </si>
  <si>
    <t>2021.05第十二届蓝桥杯B组省三等奖（1）
2022.05第十三届蓝桥杯B组省三等奖（1）
2021.12第四届“传智杯”全国大学生IT技能大赛B组全国区域赛三等奖（*0分）
2021.05第十四届“认证杯”中国数学建模网络挑战赛全国比赛第一阶段一等奖（*0分）
2021.06第四届全国大学生计算机技能应用大赛初赛一等奖（*0分）
2021.03第九届挑战杯校三等奖（0分）
2021.05第十四届湖南科技大学大学生节能减排社会实践与科技竞赛校二等奖（0分）
2020.06大学生节能减排社会实践与科技竞赛校三等奖（0分）
2020.9习近平新时代中国特色社会主义思想研究性学习报告校一等奖（0分）</t>
  </si>
  <si>
    <t>1.2022年CCF C类会议ICA3PP，Operator Placement for IoT Data Streaming Applications in Edge Computing Environment论文第三作者（0分）
2.人工智能医疗健康数字化诊疗系统 软著第三作者（0分）
3.智能云打印软件 软著第四作者（0分）
4.2022.3-至今 SRIP科研立项《智能云打印APP》（正在结项）（0分）</t>
  </si>
  <si>
    <t xml:space="preserve">1. 2021.12 iCAN全国大学生创新创业大赛“未来杯”国家三等奖，排名第2（*0.9分）。
2. 2022.05第十三届蓝桥杯C++程序设计大赛湖南省二等奖，排名第1（2分）
3. 2022.06第十五届中国大学生计算机设计大赛中南地区赛省一等奖，排名第1（3分）
4.2022.07第二十四届中国机器人及人工智能大赛湖南省三等奖，排名第1（1分）
5.2022.07第六届全国大学生集成电路创新创业大赛华中赛区三等奖，排名第1（1分）
6.2022.07第十五届中国大学生计算机设计大赛国家三等奖，排名第1（2分）
7.2022.08全国大学生物联网设计竞赛(华为杯)华中及西南赛区省二等奖，排名第1（*0分）
8.2022年湖南省大学生创新创业训练计划项目，排名第2（0.9分）
</t>
  </si>
  <si>
    <t>16</t>
  </si>
  <si>
    <t>1.第七届中国国际"互联网+"大学生创新创业大赛国家银奖,排名第4（2.1分）
2.第十三届蓝桥杯全国软件和信息技术专业人才大赛-视觉艺术设计赛全国选拔赛UI设计类(APP）三等奖，排名第1（1分）
3.(第五届)湖南省大学生物联网应用创新设计竞赛(技能赛)省级三等奖，排名第3（0.8分）
4.2021年国家级大学生创新创业训练计划项目，排名第4（1.4分）
5.湖南省大学生计算机作品赛二等奖，排名第1（*0分）</t>
  </si>
  <si>
    <t>5.3</t>
  </si>
  <si>
    <t>1.软件著作权《基于智慧农业的植物养护方案管理系统》，第一作者（0.5分）
2.软件著作权《基于智能救生浮板的5G定位系统》，第一作者（0.5分）
3.软件著作权 《物联网交通监控拍摄图像违章智能识别管控系统》，第一作者（0.5分）
4.发表软件著作权《基于人工智能的图像智能识别主体提取系统》，第一作者（0.5分）
5.发表软件著作权《无人驾驶环境感知识别管理系统》，第一作者（无材料）（0分）
6.电子制作论文，《SmartPot——科学精准养护系统》，第一作者（0分）
7.电子制作论文，《基于AI和5G的智能动力救生浮板设计》，第二作者（0分）</t>
  </si>
  <si>
    <t>1.第十三届蓝桥杯全国软件和信息技术专业人才大赛省级三等奖（1分）
2.RoboCom机器人开发者大赛CAIP编程设计赛道省级三等奖（1分）
3.第五届大学生计算机技能应用大赛国家级三等奖（*1分）
4.第三届全国大学生算法设计与编程挑战赛(冬季赛)国家级三等奖（*1分）
5.2022年全国大学生英语作文大赛省级三等奖（*0分）</t>
  </si>
  <si>
    <t>1.软件著作权：基于物联网的计算机运行状态集中监控管理系统（0.5分）
2.软件著作权：计算机物联网远程操作控制管理系统（0.5分）
3.软件著作权：基于Android的大学生理财管理系统（0.5分）
4.软件著作权：基于mysql的学生信息管理系统（0.5分）
5.论文，省级期刊，基于AI和5G的智能动力救生浮板设计，第一作者（0分）
6. 论文，省级期刊，SmartPot——科学精准养护系统，第二作者（0分）</t>
  </si>
  <si>
    <t>张荣林</t>
  </si>
  <si>
    <t>2022.05 在蓝桥杯湖南赛区获二等奖（2分）
2022.08 第十一届中国软件杯大学生软件设计大赛总决赛获二等奖（3分）</t>
  </si>
  <si>
    <t>1.第六届全国高校密码数学挑战赛国家级三等奖（*2分）
2.第六届全国高校密码数学挑战赛中南赛区一等奖，排名第3（*0.8分）</t>
  </si>
  <si>
    <t>1.软件著作权：多属性时序数据可视化软件V1.0，第一作者（0.5分）</t>
  </si>
  <si>
    <t>李天一</t>
  </si>
  <si>
    <t>cet低于450</t>
  </si>
  <si>
    <t>2022年全国大学生英语竞赛三等奖（1分）</t>
  </si>
  <si>
    <t>参与过疫情防控志愿服务和多次斑马线礼让志愿活动（非省级）（0分）</t>
  </si>
  <si>
    <t>李晴仪</t>
  </si>
  <si>
    <t>国家"HW2022"专项行动（0分）</t>
  </si>
  <si>
    <t>1.2021年，国家奖学金；
2.湖南省第十七届大学生计算机程序设计竞赛（应用开发赛）三等奖，排名第1；（1分）
3.2021年，全国大学生物联网设计竞赛华中及西南赛区二等奖，排名第1；（*0分）
4.2022年，第十三届蓝桥杯全国软件和信息技术专业人才大赛湖南赛区二等奖，排名第1（2分）
5.2022年，中国大学生计算机设计大赛中南赛区一等奖，排名第2；（0分）
5.2022年，中国大学生计算机设计大赛全国二等奖，排名第2；（2,7分）
6.2021年，第九届中国大学生数字媒体科技作品及创意竞赛全国总决赛三等奖，排名第1；(*1分）
7.2022年，第二十四届中国机器人及人工智能大赛全国二等奖，排名第2（2.7分）
8.2022年湖南省大学生创新创业训练计划项目，《基于机器视觉和深度学习的开门杀预 警系统》，排名第3（0.8分）</t>
    <phoneticPr fontId="10" type="noConversion"/>
  </si>
  <si>
    <t>1、2020 CCF大学生计算机系统与程序设计竞赛 铜奖，排名第1（*1分）
2、2020 CCF大学生计算机系统与程序设计竞赛 华中赛区银奖，排名第1（*0分）
3、2020年，中国高校计算机大赛团体程序设计天梯赛 铜奖，排名第2（2分）
4、2020年，中国高校计算机大赛团体程序设计天梯赛 湖南省二等奖，排名第2（0分）
5、第二届全国高校计算机能力挑战赛 决赛二等奖，排名第1（*2分）
6、第十一届MathorCup高校数学建模挑战赛”二等奖，排名第1（*2分）
7、2021年，全国大学生数学建模竞赛湖南省 三等奖，排名第1（1分）
8、第三届全国高校计算机能力挑战赛”决赛一等奖，排名第1（*3分）
9、第十三届蓝桥杯大赛 湖南省一等奖，排名第1（0分）
10、第十三届蓝桥杯大赛 国赛三等奖，排名第1（3分）</t>
    <phoneticPr fontId="10" type="noConversion"/>
  </si>
  <si>
    <t xml:space="preserve">1. 2021.12 iCAN全国大学生创新创业大赛“未来杯”国家三等奖，排名第2（*0.9分）。
2. 2022.05第十三届蓝桥杯C++程序设计大赛湖南省二等奖，排名第1（2分）
3. 2022.06第十五届中国大学生计算机设计大赛中南地区赛省一等奖，排名第1（3分）
4.2022.07第二十四届中国机器人及人工智能大赛湖南省三等奖，排名第1（1分）
5.2022.07第六届全国大学生集成电路创新创业大赛华中赛区三等奖，排名第1（1分）
6.2022.07第十五届中国大学生计算机设计大赛国家三等奖，排名第1（0分）
7.2022.08全国大学生物联网设计竞赛(华为杯)华中及西南赛区省二等奖，排名第1（*0分）
8.2022年湖南省大学生创新创业训练计划项目，排名第2（0.9分）
</t>
    <phoneticPr fontId="10" type="noConversion"/>
  </si>
  <si>
    <r>
      <t>1.第六届全国高校密码数学挑战赛国家级三等奖（</t>
    </r>
    <r>
      <rPr>
        <sz val="10"/>
        <rFont val="宋体"/>
        <family val="3"/>
        <charset val="134"/>
      </rPr>
      <t>*2分）</t>
    </r>
    <r>
      <rPr>
        <sz val="10"/>
        <rFont val="宋体"/>
        <family val="3"/>
        <charset val="134"/>
      </rPr>
      <t xml:space="preserve">
2.第六届全国高校密码数学挑战赛中南赛区一等奖，排名第</t>
    </r>
    <r>
      <rPr>
        <sz val="10"/>
        <rFont val="宋体"/>
        <family val="3"/>
        <charset val="134"/>
      </rPr>
      <t>3（*0分）</t>
    </r>
    <phoneticPr fontId="10" type="noConversion"/>
  </si>
  <si>
    <t>1</t>
    <phoneticPr fontId="10" type="noConversion"/>
  </si>
  <si>
    <t>学院</t>
    <phoneticPr fontId="10" type="noConversion"/>
  </si>
  <si>
    <t>推荐</t>
    <phoneticPr fontId="10" type="noConversion"/>
  </si>
  <si>
    <t>推荐（计算机科学与技术专业“一流学科”增额）</t>
  </si>
  <si>
    <t>无效报名（CET4低于450）</t>
    <phoneticPr fontId="10" type="noConversion"/>
  </si>
  <si>
    <t>无效报名（CSP低于150）</t>
    <phoneticPr fontId="10" type="noConversion"/>
  </si>
  <si>
    <t>1905030233</t>
    <phoneticPr fontId="10" type="noConversion"/>
  </si>
  <si>
    <t>2022.7 第三届全国大学生算法设计与编程挑战赛 铜奖（*1分）
2022.7 计算机应用技能大赛 决赛三等奖（*1分）
2022.8 全国大学生英语翻译能力竞赛 决赛全国二等奖（*2分）</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</si>
</sst>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15" x14ac:knownFonts="1">
    <font>
      <sz val="12"/>
      <name val="宋体"/>
      <charset val="134"/>
    </font>
    <font>
      <sz val="11"/>
      <name val="Times New Roman"/>
      <family val="1"/>
    </font>
    <font>
      <sz val="11"/>
      <name val="宋体"/>
      <family val="3"/>
      <charset val="134"/>
    </font>
    <font>
      <b/>
      <sz val="18"/>
      <name val="宋体"/>
      <family val="3"/>
      <charset val="134"/>
    </font>
    <font>
      <b/>
      <sz val="18"/>
      <name val="Times New Roman"/>
      <family val="1"/>
    </font>
    <font>
      <b/>
      <sz val="10"/>
      <name val="宋体"/>
      <family val="3"/>
      <charset val="134"/>
    </font>
    <font>
      <sz val="10"/>
      <name val="宋体"/>
      <family val="3"/>
      <charset val="134"/>
    </font>
    <font>
      <sz val="10"/>
      <name val="Times New Roman"/>
      <family val="1"/>
    </font>
    <font>
      <b/>
      <u/>
      <sz val="10"/>
      <name val="宋体"/>
      <family val="3"/>
      <charset val="134"/>
    </font>
    <font>
      <sz val="10"/>
      <name val="宋体"/>
      <family val="3"/>
      <charset val="134"/>
    </font>
    <font>
      <sz val="9"/>
      <name val="宋体"/>
      <family val="3"/>
      <charset val="134"/>
    </font>
    <font>
      <sz val="10"/>
      <name val="Malgun Gothic Semilight"/>
      <family val="2"/>
      <charset val="134"/>
    </font>
    <font>
      <b/>
      <sz val="12"/>
      <name val="宋体"/>
      <family val="3"/>
      <charset val="134"/>
    </font>
    <font>
      <sz val="12"/>
      <name val="宋体"/>
      <family val="3"/>
      <charset val="134"/>
    </font>
    <font>
      <sz val="9.5"/>
      <name val="宋体"/>
      <family val="3"/>
      <charset val="134"/>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Alignment="1">
      <alignment horizontal="center" vertical="center"/>
    </xf>
    <xf numFmtId="49"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left" vertical="center" wrapText="1"/>
    </xf>
    <xf numFmtId="176" fontId="6"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49" fontId="6"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177"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76" fontId="9" fillId="3" borderId="2" xfId="0" applyNumberFormat="1"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left" vertical="center" wrapText="1"/>
    </xf>
    <xf numFmtId="177" fontId="6" fillId="3" borderId="2" xfId="0" applyNumberFormat="1" applyFont="1" applyFill="1" applyBorder="1" applyAlignment="1">
      <alignment horizontal="center" vertical="center" wrapText="1"/>
    </xf>
    <xf numFmtId="178" fontId="0" fillId="0" borderId="0" xfId="0" applyNumberFormat="1">
      <alignment vertical="center"/>
    </xf>
    <xf numFmtId="0"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2" borderId="2" xfId="0" applyNumberFormat="1" applyFont="1" applyFill="1" applyBorder="1" applyAlignment="1">
      <alignment horizontal="center" vertical="center" wrapText="1"/>
    </xf>
    <xf numFmtId="0" fontId="13" fillId="0" borderId="0" xfId="0" applyFont="1">
      <alignment vertical="center"/>
    </xf>
    <xf numFmtId="0" fontId="0" fillId="2" borderId="0" xfId="0" applyFill="1">
      <alignment vertical="center"/>
    </xf>
    <xf numFmtId="49" fontId="14" fillId="0" borderId="2" xfId="0" applyNumberFormat="1"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8" xfId="0" applyFont="1" applyBorder="1" applyAlignment="1">
      <alignment horizontal="left" vertical="center"/>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1" xfId="0" applyFont="1" applyBorder="1" applyAlignment="1">
      <alignment horizontal="left"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tabSelected="1" view="pageBreakPreview" topLeftCell="A12" zoomScale="80" zoomScaleNormal="85" zoomScaleSheetLayoutView="80" workbookViewId="0">
      <selection activeCell="K17" sqref="K17"/>
    </sheetView>
  </sheetViews>
  <sheetFormatPr defaultColWidth="9" defaultRowHeight="21.75" customHeight="1" x14ac:dyDescent="0.15"/>
  <cols>
    <col min="1" max="1" width="4.75" style="1" customWidth="1"/>
    <col min="2" max="2" width="11.125" style="2" customWidth="1"/>
    <col min="3" max="3" width="6.125" style="3" customWidth="1"/>
    <col min="4" max="4" width="11.5" style="3" customWidth="1"/>
    <col min="5" max="5" width="6.5" style="3" customWidth="1"/>
    <col min="6" max="6" width="7.25" style="3" customWidth="1"/>
    <col min="7" max="7" width="10.875" style="4" customWidth="1"/>
    <col min="8" max="8" width="6.75" style="4" customWidth="1"/>
    <col min="9" max="9" width="5" style="4" customWidth="1"/>
    <col min="10" max="10" width="6.375" style="4" customWidth="1"/>
    <col min="11" max="11" width="68.25" style="5" customWidth="1"/>
    <col min="12" max="12" width="10.25" style="4" customWidth="1"/>
    <col min="13" max="13" width="30.875" style="5" customWidth="1"/>
    <col min="14" max="16" width="7.5" style="4" customWidth="1"/>
    <col min="17" max="17" width="13" style="4" customWidth="1"/>
    <col min="18" max="18" width="8" style="4" customWidth="1"/>
    <col min="19" max="19" width="6.25" style="4" customWidth="1"/>
    <col min="20" max="20" width="8.125" style="4" customWidth="1"/>
    <col min="21" max="22" width="5.25" style="4" customWidth="1"/>
    <col min="23" max="23" width="4.875" style="4" customWidth="1"/>
    <col min="24" max="24" width="13.125" style="28" customWidth="1"/>
  </cols>
  <sheetData>
    <row r="1" spans="1:26" ht="39.6" customHeight="1" x14ac:dyDescent="0.15">
      <c r="A1" s="37" t="s">
        <v>156</v>
      </c>
      <c r="B1" s="38"/>
      <c r="C1" s="38"/>
      <c r="D1" s="38"/>
      <c r="E1" s="38"/>
      <c r="F1" s="38"/>
      <c r="G1" s="38"/>
      <c r="H1" s="38"/>
      <c r="I1" s="38"/>
      <c r="J1" s="38"/>
      <c r="K1" s="39"/>
      <c r="L1" s="38"/>
      <c r="M1" s="39"/>
      <c r="N1" s="38"/>
      <c r="O1" s="38"/>
      <c r="P1" s="38"/>
      <c r="Q1" s="38"/>
      <c r="R1" s="38"/>
      <c r="S1" s="38"/>
      <c r="T1" s="38"/>
      <c r="U1" s="38"/>
      <c r="V1" s="38"/>
      <c r="W1" s="38"/>
      <c r="X1" s="38"/>
    </row>
    <row r="2" spans="1:26" ht="28.15" customHeight="1" x14ac:dyDescent="0.15">
      <c r="A2" s="40" t="s">
        <v>0</v>
      </c>
      <c r="B2" s="40"/>
      <c r="C2" s="40"/>
      <c r="D2" s="40"/>
      <c r="E2" s="40"/>
      <c r="F2" s="40"/>
      <c r="G2" s="40"/>
      <c r="H2" s="40"/>
      <c r="I2" s="40"/>
      <c r="J2" s="40"/>
      <c r="K2" s="40"/>
      <c r="L2" s="40"/>
      <c r="M2" s="40"/>
      <c r="N2" s="40"/>
      <c r="O2" s="40"/>
      <c r="P2" s="40"/>
      <c r="Q2" s="40"/>
      <c r="R2" s="40"/>
      <c r="S2" s="40"/>
      <c r="T2" s="40"/>
      <c r="U2" s="40"/>
      <c r="V2" s="40"/>
      <c r="W2" s="40"/>
      <c r="X2" s="40"/>
    </row>
    <row r="3" spans="1:26" ht="39" customHeight="1" x14ac:dyDescent="0.15">
      <c r="A3" s="34" t="s">
        <v>1</v>
      </c>
      <c r="B3" s="35" t="s">
        <v>2</v>
      </c>
      <c r="C3" s="35" t="s">
        <v>3</v>
      </c>
      <c r="D3" s="35" t="s">
        <v>4</v>
      </c>
      <c r="E3" s="35" t="s">
        <v>5</v>
      </c>
      <c r="F3" s="35" t="s">
        <v>6</v>
      </c>
      <c r="G3" s="35" t="s">
        <v>7</v>
      </c>
      <c r="H3" s="41" t="s">
        <v>8</v>
      </c>
      <c r="I3" s="42"/>
      <c r="J3" s="43"/>
      <c r="K3" s="44" t="s">
        <v>9</v>
      </c>
      <c r="L3" s="44"/>
      <c r="M3" s="44"/>
      <c r="N3" s="44"/>
      <c r="O3" s="44"/>
      <c r="P3" s="44"/>
      <c r="Q3" s="44"/>
      <c r="R3" s="44"/>
      <c r="S3" s="44"/>
      <c r="T3" s="45" t="s">
        <v>10</v>
      </c>
      <c r="U3" s="46"/>
      <c r="V3" s="46"/>
      <c r="W3" s="47"/>
      <c r="X3" s="36" t="s">
        <v>11</v>
      </c>
    </row>
    <row r="4" spans="1:26" ht="83.25" customHeight="1" x14ac:dyDescent="0.15">
      <c r="A4" s="34"/>
      <c r="B4" s="35"/>
      <c r="C4" s="35"/>
      <c r="D4" s="35"/>
      <c r="E4" s="35"/>
      <c r="F4" s="35"/>
      <c r="G4" s="35"/>
      <c r="H4" s="9" t="s">
        <v>12</v>
      </c>
      <c r="I4" s="9" t="s">
        <v>13</v>
      </c>
      <c r="J4" s="9" t="s">
        <v>14</v>
      </c>
      <c r="K4" s="9" t="s">
        <v>109</v>
      </c>
      <c r="L4" s="9" t="s">
        <v>15</v>
      </c>
      <c r="M4" s="9" t="s">
        <v>110</v>
      </c>
      <c r="N4" s="9" t="s">
        <v>15</v>
      </c>
      <c r="O4" s="9" t="s">
        <v>16</v>
      </c>
      <c r="P4" s="9" t="s">
        <v>15</v>
      </c>
      <c r="Q4" s="9" t="s">
        <v>17</v>
      </c>
      <c r="R4" s="9" t="s">
        <v>15</v>
      </c>
      <c r="S4" s="9" t="s">
        <v>14</v>
      </c>
      <c r="T4" s="9" t="s">
        <v>18</v>
      </c>
      <c r="U4" s="9" t="s">
        <v>19</v>
      </c>
      <c r="V4" s="9" t="s">
        <v>20</v>
      </c>
      <c r="W4" s="9" t="s">
        <v>21</v>
      </c>
      <c r="X4" s="36"/>
    </row>
    <row r="5" spans="1:26" ht="327" customHeight="1" x14ac:dyDescent="0.15">
      <c r="A5" s="6" t="s">
        <v>241</v>
      </c>
      <c r="B5" s="6" t="s">
        <v>106</v>
      </c>
      <c r="C5" s="6" t="s">
        <v>107</v>
      </c>
      <c r="D5" s="6" t="s">
        <v>23</v>
      </c>
      <c r="E5" s="6" t="s">
        <v>24</v>
      </c>
      <c r="F5" s="6" t="s">
        <v>25</v>
      </c>
      <c r="G5" s="6" t="s">
        <v>26</v>
      </c>
      <c r="H5" s="8">
        <v>3.86</v>
      </c>
      <c r="I5" s="6" t="s">
        <v>22</v>
      </c>
      <c r="J5" s="10">
        <f>H5/3.86*100*0.85</f>
        <v>85</v>
      </c>
      <c r="K5" s="30" t="s">
        <v>146</v>
      </c>
      <c r="L5" s="6">
        <v>6</v>
      </c>
      <c r="M5" s="7" t="s">
        <v>108</v>
      </c>
      <c r="N5" s="6">
        <v>5</v>
      </c>
      <c r="O5" s="6">
        <v>270</v>
      </c>
      <c r="P5" s="8">
        <f t="shared" ref="P5:P11" si="0">(O5/500)*3</f>
        <v>1.62</v>
      </c>
      <c r="Q5" s="6" t="s">
        <v>166</v>
      </c>
      <c r="R5" s="6" t="s">
        <v>167</v>
      </c>
      <c r="S5" s="6">
        <f t="shared" ref="S5:S11" si="1">L5++N5+P5+R5</f>
        <v>13.120000000000001</v>
      </c>
      <c r="T5" s="12">
        <f t="shared" ref="T5:T26" si="2">J5+S5</f>
        <v>98.12</v>
      </c>
      <c r="U5" s="11" t="s">
        <v>242</v>
      </c>
      <c r="V5" s="11">
        <v>22</v>
      </c>
      <c r="W5" s="11">
        <v>1</v>
      </c>
      <c r="X5" s="25" t="s">
        <v>243</v>
      </c>
      <c r="Z5" t="s">
        <v>27</v>
      </c>
    </row>
    <row r="6" spans="1:26" ht="129" customHeight="1" x14ac:dyDescent="0.15">
      <c r="A6" s="6" t="s">
        <v>28</v>
      </c>
      <c r="B6" s="6" t="s">
        <v>130</v>
      </c>
      <c r="C6" s="6" t="s">
        <v>131</v>
      </c>
      <c r="D6" s="6" t="s">
        <v>122</v>
      </c>
      <c r="E6" s="6" t="s">
        <v>24</v>
      </c>
      <c r="F6" s="6" t="s">
        <v>25</v>
      </c>
      <c r="G6" s="6" t="s">
        <v>51</v>
      </c>
      <c r="H6" s="8">
        <v>3.73</v>
      </c>
      <c r="I6" s="6" t="s">
        <v>28</v>
      </c>
      <c r="J6" s="10">
        <f>H6/3.86*100*0.85</f>
        <v>82.137305699481857</v>
      </c>
      <c r="K6" s="7" t="s">
        <v>145</v>
      </c>
      <c r="L6" s="6">
        <v>6</v>
      </c>
      <c r="M6" s="7" t="s">
        <v>160</v>
      </c>
      <c r="N6" s="6">
        <v>5</v>
      </c>
      <c r="O6" s="6">
        <v>200</v>
      </c>
      <c r="P6" s="8">
        <f t="shared" si="0"/>
        <v>1.2000000000000002</v>
      </c>
      <c r="Q6" s="6" t="s">
        <v>52</v>
      </c>
      <c r="R6" s="6">
        <v>1</v>
      </c>
      <c r="S6" s="6">
        <f t="shared" si="1"/>
        <v>13.2</v>
      </c>
      <c r="T6" s="12">
        <f t="shared" si="2"/>
        <v>95.33730569948186</v>
      </c>
      <c r="U6" s="11" t="s">
        <v>242</v>
      </c>
      <c r="V6" s="11">
        <v>22</v>
      </c>
      <c r="W6" s="11">
        <v>2</v>
      </c>
      <c r="X6" s="25" t="s">
        <v>243</v>
      </c>
    </row>
    <row r="7" spans="1:26" ht="166.5" customHeight="1" x14ac:dyDescent="0.15">
      <c r="A7" s="6" t="s">
        <v>33</v>
      </c>
      <c r="B7" s="6" t="s">
        <v>82</v>
      </c>
      <c r="C7" s="6" t="s">
        <v>83</v>
      </c>
      <c r="D7" s="6" t="s">
        <v>84</v>
      </c>
      <c r="E7" s="6" t="s">
        <v>59</v>
      </c>
      <c r="F7" s="6" t="s">
        <v>25</v>
      </c>
      <c r="G7" s="6" t="s">
        <v>85</v>
      </c>
      <c r="H7" s="8">
        <v>3.79</v>
      </c>
      <c r="I7" s="6" t="s">
        <v>22</v>
      </c>
      <c r="J7" s="10">
        <f>H7/3.79*100*0.85</f>
        <v>85</v>
      </c>
      <c r="K7" s="7" t="s">
        <v>237</v>
      </c>
      <c r="L7" s="6">
        <v>6</v>
      </c>
      <c r="M7" s="7" t="s">
        <v>158</v>
      </c>
      <c r="N7" s="6">
        <v>1.75</v>
      </c>
      <c r="O7" s="6">
        <v>200</v>
      </c>
      <c r="P7" s="8">
        <f t="shared" si="0"/>
        <v>1.2000000000000002</v>
      </c>
      <c r="Q7" s="7"/>
      <c r="R7" s="6"/>
      <c r="S7" s="6">
        <f t="shared" si="1"/>
        <v>8.9499999999999993</v>
      </c>
      <c r="T7" s="12">
        <f t="shared" si="2"/>
        <v>93.95</v>
      </c>
      <c r="U7" s="11" t="s">
        <v>242</v>
      </c>
      <c r="V7" s="11">
        <v>22</v>
      </c>
      <c r="W7" s="11">
        <v>3</v>
      </c>
      <c r="X7" s="25" t="s">
        <v>243</v>
      </c>
    </row>
    <row r="8" spans="1:26" ht="188.25" customHeight="1" x14ac:dyDescent="0.15">
      <c r="A8" s="6" t="s">
        <v>35</v>
      </c>
      <c r="B8" s="6" t="s">
        <v>120</v>
      </c>
      <c r="C8" s="6" t="s">
        <v>121</v>
      </c>
      <c r="D8" s="6" t="s">
        <v>122</v>
      </c>
      <c r="E8" s="6" t="s">
        <v>24</v>
      </c>
      <c r="F8" s="6" t="s">
        <v>25</v>
      </c>
      <c r="G8" s="6" t="s">
        <v>34</v>
      </c>
      <c r="H8" s="8">
        <v>3.73</v>
      </c>
      <c r="I8" s="6" t="s">
        <v>112</v>
      </c>
      <c r="J8" s="10">
        <f>H8/3.86*100*0.85</f>
        <v>82.137305699481857</v>
      </c>
      <c r="K8" s="7" t="s">
        <v>238</v>
      </c>
      <c r="L8" s="6">
        <v>6</v>
      </c>
      <c r="M8" s="7" t="s">
        <v>123</v>
      </c>
      <c r="N8" s="6">
        <v>4</v>
      </c>
      <c r="O8" s="6">
        <v>270</v>
      </c>
      <c r="P8" s="8">
        <f t="shared" si="0"/>
        <v>1.62</v>
      </c>
      <c r="Q8" s="6"/>
      <c r="R8" s="6"/>
      <c r="S8" s="6">
        <f t="shared" si="1"/>
        <v>11.620000000000001</v>
      </c>
      <c r="T8" s="12">
        <f t="shared" si="2"/>
        <v>93.757305699481861</v>
      </c>
      <c r="U8" s="11" t="s">
        <v>242</v>
      </c>
      <c r="V8" s="11">
        <v>22</v>
      </c>
      <c r="W8" s="11">
        <v>4</v>
      </c>
      <c r="X8" s="25" t="s">
        <v>243</v>
      </c>
    </row>
    <row r="9" spans="1:26" ht="132" customHeight="1" x14ac:dyDescent="0.15">
      <c r="A9" s="6" t="s">
        <v>39</v>
      </c>
      <c r="B9" s="6" t="s">
        <v>78</v>
      </c>
      <c r="C9" s="6" t="s">
        <v>79</v>
      </c>
      <c r="D9" s="6" t="s">
        <v>70</v>
      </c>
      <c r="E9" s="6" t="s">
        <v>71</v>
      </c>
      <c r="F9" s="6" t="s">
        <v>25</v>
      </c>
      <c r="G9" s="6" t="s">
        <v>80</v>
      </c>
      <c r="H9" s="8">
        <v>3.43</v>
      </c>
      <c r="I9" s="6" t="s">
        <v>140</v>
      </c>
      <c r="J9" s="10">
        <f>H9/3.51*100*0.85</f>
        <v>83.062678062678074</v>
      </c>
      <c r="K9" s="7" t="s">
        <v>239</v>
      </c>
      <c r="L9" s="6">
        <v>6</v>
      </c>
      <c r="M9" s="7" t="s">
        <v>81</v>
      </c>
      <c r="N9" s="6">
        <v>2</v>
      </c>
      <c r="O9" s="6">
        <v>200</v>
      </c>
      <c r="P9" s="8">
        <f t="shared" si="0"/>
        <v>1.2000000000000002</v>
      </c>
      <c r="Q9" s="6" t="s">
        <v>42</v>
      </c>
      <c r="R9" s="6"/>
      <c r="S9" s="6">
        <f t="shared" si="1"/>
        <v>9.1999999999999993</v>
      </c>
      <c r="T9" s="12">
        <f t="shared" si="2"/>
        <v>92.262678062678077</v>
      </c>
      <c r="U9" s="11" t="s">
        <v>242</v>
      </c>
      <c r="V9" s="11">
        <v>22</v>
      </c>
      <c r="W9" s="11">
        <v>5</v>
      </c>
      <c r="X9" s="25" t="s">
        <v>243</v>
      </c>
    </row>
    <row r="10" spans="1:26" ht="248.25" customHeight="1" x14ac:dyDescent="0.15">
      <c r="A10" s="6" t="s">
        <v>43</v>
      </c>
      <c r="B10" s="6" t="s">
        <v>73</v>
      </c>
      <c r="C10" s="6" t="s">
        <v>74</v>
      </c>
      <c r="D10" s="6" t="s">
        <v>70</v>
      </c>
      <c r="E10" s="6" t="s">
        <v>71</v>
      </c>
      <c r="F10" s="6" t="s">
        <v>25</v>
      </c>
      <c r="G10" s="6" t="s">
        <v>75</v>
      </c>
      <c r="H10" s="8">
        <v>3.46</v>
      </c>
      <c r="I10" s="6" t="s">
        <v>28</v>
      </c>
      <c r="J10" s="10">
        <f>H10/3.51*100*0.85</f>
        <v>83.789173789173788</v>
      </c>
      <c r="K10" s="7" t="s">
        <v>170</v>
      </c>
      <c r="L10" s="6" t="s">
        <v>171</v>
      </c>
      <c r="M10" s="7" t="s">
        <v>164</v>
      </c>
      <c r="N10" s="6">
        <v>2</v>
      </c>
      <c r="O10" s="6">
        <v>170</v>
      </c>
      <c r="P10" s="8">
        <f t="shared" si="0"/>
        <v>1.02</v>
      </c>
      <c r="Q10" s="6"/>
      <c r="R10" s="6"/>
      <c r="S10" s="6">
        <f t="shared" si="1"/>
        <v>8.32</v>
      </c>
      <c r="T10" s="12">
        <f t="shared" si="2"/>
        <v>92.109173789173781</v>
      </c>
      <c r="U10" s="11" t="s">
        <v>242</v>
      </c>
      <c r="V10" s="11">
        <v>22</v>
      </c>
      <c r="W10" s="11">
        <v>6</v>
      </c>
      <c r="X10" s="25" t="s">
        <v>243</v>
      </c>
    </row>
    <row r="11" spans="1:26" ht="171.75" customHeight="1" x14ac:dyDescent="0.15">
      <c r="A11" s="6" t="s">
        <v>197</v>
      </c>
      <c r="B11" s="6" t="s">
        <v>68</v>
      </c>
      <c r="C11" s="6" t="s">
        <v>69</v>
      </c>
      <c r="D11" s="6" t="s">
        <v>138</v>
      </c>
      <c r="E11" s="6" t="s">
        <v>71</v>
      </c>
      <c r="F11" s="6" t="s">
        <v>25</v>
      </c>
      <c r="G11" s="6" t="s">
        <v>72</v>
      </c>
      <c r="H11" s="8">
        <v>3.51</v>
      </c>
      <c r="I11" s="6" t="s">
        <v>22</v>
      </c>
      <c r="J11" s="10">
        <f>H11/3.51*100*0.85</f>
        <v>85</v>
      </c>
      <c r="K11" s="7" t="s">
        <v>151</v>
      </c>
      <c r="L11" s="6">
        <v>4</v>
      </c>
      <c r="M11" s="7" t="s">
        <v>163</v>
      </c>
      <c r="N11" s="6">
        <v>2</v>
      </c>
      <c r="O11" s="6">
        <v>170</v>
      </c>
      <c r="P11" s="8">
        <f t="shared" si="0"/>
        <v>1.02</v>
      </c>
      <c r="Q11" s="6"/>
      <c r="R11" s="6"/>
      <c r="S11" s="6">
        <f t="shared" si="1"/>
        <v>7.02</v>
      </c>
      <c r="T11" s="12">
        <f t="shared" si="2"/>
        <v>92.02</v>
      </c>
      <c r="U11" s="11" t="s">
        <v>242</v>
      </c>
      <c r="V11" s="11">
        <v>22</v>
      </c>
      <c r="W11" s="11">
        <v>7</v>
      </c>
      <c r="X11" s="25" t="s">
        <v>243</v>
      </c>
    </row>
    <row r="12" spans="1:26" ht="88.5" customHeight="1" x14ac:dyDescent="0.15">
      <c r="A12" s="6" t="s">
        <v>48</v>
      </c>
      <c r="B12" s="6" t="s">
        <v>125</v>
      </c>
      <c r="C12" s="6" t="s">
        <v>126</v>
      </c>
      <c r="D12" s="6" t="s">
        <v>31</v>
      </c>
      <c r="E12" s="6" t="s">
        <v>155</v>
      </c>
      <c r="F12" s="6" t="s">
        <v>25</v>
      </c>
      <c r="G12" s="6" t="s">
        <v>44</v>
      </c>
      <c r="H12" s="8">
        <v>3.51</v>
      </c>
      <c r="I12" s="6" t="s">
        <v>115</v>
      </c>
      <c r="J12" s="10">
        <f>H12/3.88*100*0.85</f>
        <v>76.894329896907223</v>
      </c>
      <c r="K12" s="7" t="s">
        <v>149</v>
      </c>
      <c r="L12" s="6"/>
      <c r="M12" s="6" t="s">
        <v>42</v>
      </c>
      <c r="N12" s="6"/>
      <c r="O12" s="6">
        <v>470</v>
      </c>
      <c r="P12" s="8"/>
      <c r="Q12" s="6"/>
      <c r="R12" s="6"/>
      <c r="S12" s="6">
        <v>15</v>
      </c>
      <c r="T12" s="12">
        <f t="shared" si="2"/>
        <v>91.894329896907223</v>
      </c>
      <c r="U12" s="11" t="s">
        <v>242</v>
      </c>
      <c r="V12" s="11">
        <v>22</v>
      </c>
      <c r="W12" s="11">
        <v>8</v>
      </c>
      <c r="X12" s="25" t="s">
        <v>243</v>
      </c>
    </row>
    <row r="13" spans="1:26" s="29" customFormat="1" ht="126" customHeight="1" x14ac:dyDescent="0.15">
      <c r="A13" s="6" t="s">
        <v>50</v>
      </c>
      <c r="B13" s="6" t="s">
        <v>132</v>
      </c>
      <c r="C13" s="6" t="s">
        <v>133</v>
      </c>
      <c r="D13" s="6" t="s">
        <v>134</v>
      </c>
      <c r="E13" s="6" t="s">
        <v>155</v>
      </c>
      <c r="F13" s="6" t="s">
        <v>25</v>
      </c>
      <c r="G13" s="6" t="s">
        <v>54</v>
      </c>
      <c r="H13" s="8">
        <v>3.75</v>
      </c>
      <c r="I13" s="6" t="s">
        <v>118</v>
      </c>
      <c r="J13" s="10">
        <f>H13/3.88*100*0.85</f>
        <v>82.152061855670098</v>
      </c>
      <c r="K13" s="7" t="s">
        <v>150</v>
      </c>
      <c r="L13" s="6">
        <v>6</v>
      </c>
      <c r="M13" s="6" t="s">
        <v>42</v>
      </c>
      <c r="N13" s="6">
        <v>0</v>
      </c>
      <c r="O13" s="6">
        <v>335</v>
      </c>
      <c r="P13" s="8">
        <f t="shared" ref="P13:P26" si="3">(O13/500)*3</f>
        <v>2.0100000000000002</v>
      </c>
      <c r="Q13" s="6"/>
      <c r="R13" s="6"/>
      <c r="S13" s="6">
        <f t="shared" ref="S13:S26" si="4">L13++N13+P13+R13</f>
        <v>8.01</v>
      </c>
      <c r="T13" s="12">
        <f t="shared" si="2"/>
        <v>90.162061855670103</v>
      </c>
      <c r="U13" s="11" t="s">
        <v>242</v>
      </c>
      <c r="V13" s="11">
        <v>22</v>
      </c>
      <c r="W13" s="11">
        <v>9</v>
      </c>
      <c r="X13" s="25" t="s">
        <v>243</v>
      </c>
    </row>
    <row r="14" spans="1:26" ht="122.25" customHeight="1" x14ac:dyDescent="0.15">
      <c r="A14" s="6" t="s">
        <v>53</v>
      </c>
      <c r="B14" s="6" t="s">
        <v>127</v>
      </c>
      <c r="C14" s="6" t="s">
        <v>128</v>
      </c>
      <c r="D14" s="6" t="s">
        <v>129</v>
      </c>
      <c r="E14" s="6" t="s">
        <v>155</v>
      </c>
      <c r="F14" s="6" t="s">
        <v>25</v>
      </c>
      <c r="G14" s="6" t="s">
        <v>49</v>
      </c>
      <c r="H14" s="8">
        <v>3.7</v>
      </c>
      <c r="I14" s="6" t="s">
        <v>117</v>
      </c>
      <c r="J14" s="10">
        <f>H14/3.88*100*0.85</f>
        <v>81.05670103092784</v>
      </c>
      <c r="K14" s="7" t="s">
        <v>144</v>
      </c>
      <c r="L14" s="6">
        <v>6</v>
      </c>
      <c r="M14" s="7" t="s">
        <v>157</v>
      </c>
      <c r="N14" s="6">
        <v>0.5</v>
      </c>
      <c r="O14" s="6">
        <v>170</v>
      </c>
      <c r="P14" s="8">
        <f t="shared" si="3"/>
        <v>1.02</v>
      </c>
      <c r="Q14" s="6" t="s">
        <v>168</v>
      </c>
      <c r="R14" s="6" t="s">
        <v>162</v>
      </c>
      <c r="S14" s="6">
        <f t="shared" si="4"/>
        <v>7.52</v>
      </c>
      <c r="T14" s="12">
        <f t="shared" si="2"/>
        <v>88.576701030927836</v>
      </c>
      <c r="U14" s="11" t="s">
        <v>242</v>
      </c>
      <c r="V14" s="11">
        <v>22</v>
      </c>
      <c r="W14" s="11">
        <v>10</v>
      </c>
      <c r="X14" s="25" t="s">
        <v>243</v>
      </c>
    </row>
    <row r="15" spans="1:26" ht="45.75" customHeight="1" x14ac:dyDescent="0.15">
      <c r="A15" s="6" t="s">
        <v>89</v>
      </c>
      <c r="B15" s="6" t="s">
        <v>76</v>
      </c>
      <c r="C15" s="6" t="s">
        <v>139</v>
      </c>
      <c r="D15" s="6" t="s">
        <v>70</v>
      </c>
      <c r="E15" s="6" t="s">
        <v>71</v>
      </c>
      <c r="F15" s="6" t="s">
        <v>25</v>
      </c>
      <c r="G15" s="6" t="s">
        <v>77</v>
      </c>
      <c r="H15" s="8">
        <v>3.4</v>
      </c>
      <c r="I15" s="6" t="s">
        <v>35</v>
      </c>
      <c r="J15" s="10">
        <f>H15/3.51*100*0.85</f>
        <v>82.336182336182333</v>
      </c>
      <c r="K15" s="7" t="s">
        <v>152</v>
      </c>
      <c r="L15" s="6">
        <v>5</v>
      </c>
      <c r="M15" s="7"/>
      <c r="N15" s="6"/>
      <c r="O15" s="6">
        <v>200</v>
      </c>
      <c r="P15" s="8">
        <f t="shared" si="3"/>
        <v>1.2000000000000002</v>
      </c>
      <c r="Q15" s="6"/>
      <c r="R15" s="6"/>
      <c r="S15" s="6">
        <f t="shared" si="4"/>
        <v>6.2</v>
      </c>
      <c r="T15" s="12">
        <f t="shared" si="2"/>
        <v>88.536182336182335</v>
      </c>
      <c r="U15" s="11" t="s">
        <v>242</v>
      </c>
      <c r="V15" s="11">
        <v>22</v>
      </c>
      <c r="W15" s="11">
        <v>11</v>
      </c>
      <c r="X15" s="25" t="s">
        <v>243</v>
      </c>
    </row>
    <row r="16" spans="1:26" ht="42" customHeight="1" x14ac:dyDescent="0.15">
      <c r="A16" s="6" t="s">
        <v>93</v>
      </c>
      <c r="B16" s="6" t="s">
        <v>247</v>
      </c>
      <c r="C16" s="6" t="s">
        <v>57</v>
      </c>
      <c r="D16" s="6" t="s">
        <v>58</v>
      </c>
      <c r="E16" s="6" t="s">
        <v>59</v>
      </c>
      <c r="F16" s="6" t="s">
        <v>25</v>
      </c>
      <c r="G16" s="6" t="s">
        <v>60</v>
      </c>
      <c r="H16" s="8">
        <v>3.68</v>
      </c>
      <c r="I16" s="6" t="s">
        <v>22</v>
      </c>
      <c r="J16" s="10">
        <f>H16/3.68*100*0.85</f>
        <v>85</v>
      </c>
      <c r="K16" s="7" t="s">
        <v>240</v>
      </c>
      <c r="L16" s="6">
        <v>2</v>
      </c>
      <c r="M16" s="7" t="s">
        <v>165</v>
      </c>
      <c r="N16" s="6">
        <v>0.5</v>
      </c>
      <c r="O16" s="6">
        <v>170</v>
      </c>
      <c r="P16" s="8">
        <f t="shared" si="3"/>
        <v>1.02</v>
      </c>
      <c r="Q16" s="6"/>
      <c r="R16" s="6"/>
      <c r="S16" s="6">
        <f t="shared" si="4"/>
        <v>3.52</v>
      </c>
      <c r="T16" s="12">
        <f t="shared" si="2"/>
        <v>88.52</v>
      </c>
      <c r="U16" s="11" t="s">
        <v>242</v>
      </c>
      <c r="V16" s="11">
        <v>22</v>
      </c>
      <c r="W16" s="11">
        <v>12</v>
      </c>
      <c r="X16" s="25" t="s">
        <v>243</v>
      </c>
    </row>
    <row r="17" spans="1:24" ht="66" customHeight="1" x14ac:dyDescent="0.15">
      <c r="A17" s="6" t="s">
        <v>97</v>
      </c>
      <c r="B17" s="6" t="s">
        <v>86</v>
      </c>
      <c r="C17" s="6" t="s">
        <v>87</v>
      </c>
      <c r="D17" s="6" t="s">
        <v>84</v>
      </c>
      <c r="E17" s="6" t="s">
        <v>59</v>
      </c>
      <c r="F17" s="6" t="s">
        <v>25</v>
      </c>
      <c r="G17" s="6" t="s">
        <v>88</v>
      </c>
      <c r="H17" s="8">
        <v>3.61</v>
      </c>
      <c r="I17" s="6" t="s">
        <v>142</v>
      </c>
      <c r="J17" s="10">
        <f>H17/3.79*100*0.85</f>
        <v>80.963060686015837</v>
      </c>
      <c r="K17" s="7" t="s">
        <v>248</v>
      </c>
      <c r="L17" s="6">
        <v>4</v>
      </c>
      <c r="M17" s="7" t="s">
        <v>159</v>
      </c>
      <c r="N17" s="6">
        <v>1</v>
      </c>
      <c r="O17" s="6">
        <v>160</v>
      </c>
      <c r="P17" s="8">
        <f t="shared" si="3"/>
        <v>0.96</v>
      </c>
      <c r="Q17" s="6"/>
      <c r="R17" s="6"/>
      <c r="S17" s="6">
        <f t="shared" si="4"/>
        <v>5.96</v>
      </c>
      <c r="T17" s="12">
        <f t="shared" si="2"/>
        <v>86.92306068601583</v>
      </c>
      <c r="U17" s="11" t="s">
        <v>242</v>
      </c>
      <c r="V17" s="11">
        <v>22</v>
      </c>
      <c r="W17" s="11">
        <v>13</v>
      </c>
      <c r="X17" s="25" t="s">
        <v>243</v>
      </c>
    </row>
    <row r="18" spans="1:24" ht="102" customHeight="1" x14ac:dyDescent="0.15">
      <c r="A18" s="6" t="s">
        <v>98</v>
      </c>
      <c r="B18" s="6" t="s">
        <v>29</v>
      </c>
      <c r="C18" s="6" t="s">
        <v>30</v>
      </c>
      <c r="D18" s="6" t="s">
        <v>31</v>
      </c>
      <c r="E18" s="6" t="s">
        <v>155</v>
      </c>
      <c r="F18" s="6"/>
      <c r="G18" s="6" t="s">
        <v>32</v>
      </c>
      <c r="H18" s="8">
        <v>3.5</v>
      </c>
      <c r="I18" s="6" t="s">
        <v>111</v>
      </c>
      <c r="J18" s="10">
        <f>H18/3.88*100*0.85</f>
        <v>76.675257731958766</v>
      </c>
      <c r="K18" s="7" t="s">
        <v>147</v>
      </c>
      <c r="L18" s="6">
        <v>4</v>
      </c>
      <c r="M18" s="7" t="s">
        <v>119</v>
      </c>
      <c r="N18" s="6">
        <v>2.5</v>
      </c>
      <c r="O18" s="6">
        <v>200</v>
      </c>
      <c r="P18" s="8">
        <f t="shared" si="3"/>
        <v>1.2000000000000002</v>
      </c>
      <c r="Q18" s="6"/>
      <c r="R18" s="6"/>
      <c r="S18" s="6">
        <f t="shared" si="4"/>
        <v>7.7</v>
      </c>
      <c r="T18" s="12">
        <f t="shared" si="2"/>
        <v>84.375257731958769</v>
      </c>
      <c r="U18" s="11" t="s">
        <v>242</v>
      </c>
      <c r="V18" s="11">
        <v>22</v>
      </c>
      <c r="W18" s="11">
        <v>14</v>
      </c>
      <c r="X18" s="25" t="s">
        <v>244</v>
      </c>
    </row>
    <row r="19" spans="1:24" ht="148.5" customHeight="1" x14ac:dyDescent="0.15">
      <c r="A19" s="6" t="s">
        <v>99</v>
      </c>
      <c r="B19" s="6" t="s">
        <v>36</v>
      </c>
      <c r="C19" s="6" t="s">
        <v>37</v>
      </c>
      <c r="D19" s="6" t="s">
        <v>23</v>
      </c>
      <c r="E19" s="6" t="s">
        <v>24</v>
      </c>
      <c r="F19" s="6" t="s">
        <v>25</v>
      </c>
      <c r="G19" s="6" t="s">
        <v>38</v>
      </c>
      <c r="H19" s="8">
        <v>3.67</v>
      </c>
      <c r="I19" s="6" t="s">
        <v>113</v>
      </c>
      <c r="J19" s="10">
        <f>H19/3.86*100*0.85</f>
        <v>80.816062176165801</v>
      </c>
      <c r="K19" s="7" t="s">
        <v>148</v>
      </c>
      <c r="L19" s="6">
        <v>2</v>
      </c>
      <c r="M19" s="7" t="s">
        <v>161</v>
      </c>
      <c r="N19" s="6">
        <v>0</v>
      </c>
      <c r="O19" s="6">
        <v>190</v>
      </c>
      <c r="P19" s="8">
        <f t="shared" si="3"/>
        <v>1.1400000000000001</v>
      </c>
      <c r="Q19" s="6"/>
      <c r="R19" s="6"/>
      <c r="S19" s="6">
        <f t="shared" si="4"/>
        <v>3.14</v>
      </c>
      <c r="T19" s="12">
        <f t="shared" si="2"/>
        <v>83.956062176165801</v>
      </c>
      <c r="U19" s="11" t="s">
        <v>242</v>
      </c>
      <c r="V19" s="11">
        <v>22</v>
      </c>
      <c r="W19" s="11">
        <v>15</v>
      </c>
      <c r="X19" s="25"/>
    </row>
    <row r="20" spans="1:24" ht="55.5" customHeight="1" x14ac:dyDescent="0.15">
      <c r="A20" s="6" t="s">
        <v>221</v>
      </c>
      <c r="B20" s="6" t="s">
        <v>40</v>
      </c>
      <c r="C20" s="6" t="s">
        <v>124</v>
      </c>
      <c r="D20" s="6" t="s">
        <v>31</v>
      </c>
      <c r="E20" s="6" t="s">
        <v>155</v>
      </c>
      <c r="F20" s="6" t="s">
        <v>25</v>
      </c>
      <c r="G20" s="6" t="s">
        <v>41</v>
      </c>
      <c r="H20" s="8">
        <v>3.71</v>
      </c>
      <c r="I20" s="6" t="s">
        <v>114</v>
      </c>
      <c r="J20" s="10">
        <f>H20/3.88*100*0.85</f>
        <v>81.275773195876283</v>
      </c>
      <c r="K20" s="6" t="s">
        <v>42</v>
      </c>
      <c r="L20" s="6"/>
      <c r="M20" s="7" t="s">
        <v>173</v>
      </c>
      <c r="N20" s="6" t="s">
        <v>162</v>
      </c>
      <c r="O20" s="6">
        <v>170</v>
      </c>
      <c r="P20" s="8">
        <f t="shared" si="3"/>
        <v>1.02</v>
      </c>
      <c r="Q20" s="6"/>
      <c r="R20" s="6"/>
      <c r="S20" s="6">
        <f t="shared" si="4"/>
        <v>1.02</v>
      </c>
      <c r="T20" s="12">
        <f t="shared" si="2"/>
        <v>82.295773195876279</v>
      </c>
      <c r="U20" s="11" t="s">
        <v>242</v>
      </c>
      <c r="V20" s="11">
        <v>22</v>
      </c>
      <c r="W20" s="11">
        <v>16</v>
      </c>
      <c r="X20" s="25"/>
    </row>
    <row r="21" spans="1:24" s="29" customFormat="1" ht="43.5" customHeight="1" x14ac:dyDescent="0.15">
      <c r="A21" s="13" t="s">
        <v>100</v>
      </c>
      <c r="B21" s="13" t="s">
        <v>61</v>
      </c>
      <c r="C21" s="13" t="s">
        <v>135</v>
      </c>
      <c r="D21" s="13" t="s">
        <v>58</v>
      </c>
      <c r="E21" s="13" t="s">
        <v>59</v>
      </c>
      <c r="F21" s="13" t="s">
        <v>25</v>
      </c>
      <c r="G21" s="13" t="s">
        <v>62</v>
      </c>
      <c r="H21" s="14">
        <v>3.5</v>
      </c>
      <c r="I21" s="13" t="s">
        <v>140</v>
      </c>
      <c r="J21" s="14">
        <f>H21/3.68*100*0.85</f>
        <v>80.842391304347814</v>
      </c>
      <c r="K21" s="15"/>
      <c r="L21" s="13"/>
      <c r="M21" s="15"/>
      <c r="N21" s="13"/>
      <c r="O21" s="13">
        <v>175</v>
      </c>
      <c r="P21" s="14">
        <f t="shared" si="3"/>
        <v>1.0499999999999998</v>
      </c>
      <c r="Q21" s="13"/>
      <c r="R21" s="13"/>
      <c r="S21" s="13">
        <f t="shared" si="4"/>
        <v>1.0499999999999998</v>
      </c>
      <c r="T21" s="16">
        <f t="shared" si="2"/>
        <v>81.892391304347811</v>
      </c>
      <c r="U21" s="17" t="s">
        <v>242</v>
      </c>
      <c r="V21" s="11">
        <v>22</v>
      </c>
      <c r="W21" s="11">
        <v>17</v>
      </c>
      <c r="X21" s="27" t="s">
        <v>245</v>
      </c>
    </row>
    <row r="22" spans="1:24" ht="66" customHeight="1" x14ac:dyDescent="0.15">
      <c r="A22" s="6" t="s">
        <v>101</v>
      </c>
      <c r="B22" s="6" t="s">
        <v>63</v>
      </c>
      <c r="C22" s="6" t="s">
        <v>64</v>
      </c>
      <c r="D22" s="6" t="s">
        <v>58</v>
      </c>
      <c r="E22" s="6" t="s">
        <v>59</v>
      </c>
      <c r="F22" s="6" t="s">
        <v>25</v>
      </c>
      <c r="G22" s="6" t="s">
        <v>65</v>
      </c>
      <c r="H22" s="8">
        <v>3.45</v>
      </c>
      <c r="I22" s="6" t="s">
        <v>141</v>
      </c>
      <c r="J22" s="10">
        <f>H22/3.68*100*0.85</f>
        <v>79.6875</v>
      </c>
      <c r="K22" s="7" t="s">
        <v>172</v>
      </c>
      <c r="L22" s="6">
        <v>1</v>
      </c>
      <c r="M22" s="7"/>
      <c r="N22" s="6"/>
      <c r="O22" s="6">
        <v>150</v>
      </c>
      <c r="P22" s="8">
        <f t="shared" si="3"/>
        <v>0.89999999999999991</v>
      </c>
      <c r="Q22" s="6" t="s">
        <v>169</v>
      </c>
      <c r="R22" s="6">
        <v>0</v>
      </c>
      <c r="S22" s="6">
        <f t="shared" si="4"/>
        <v>1.9</v>
      </c>
      <c r="T22" s="12">
        <f t="shared" si="2"/>
        <v>81.587500000000006</v>
      </c>
      <c r="U22" s="11" t="s">
        <v>242</v>
      </c>
      <c r="V22" s="11">
        <v>22</v>
      </c>
      <c r="W22" s="11">
        <v>18</v>
      </c>
      <c r="X22" s="25"/>
    </row>
    <row r="23" spans="1:24" s="29" customFormat="1" ht="48.75" customHeight="1" x14ac:dyDescent="0.15">
      <c r="A23" s="13" t="s">
        <v>102</v>
      </c>
      <c r="B23" s="13" t="s">
        <v>90</v>
      </c>
      <c r="C23" s="13" t="s">
        <v>91</v>
      </c>
      <c r="D23" s="13" t="s">
        <v>84</v>
      </c>
      <c r="E23" s="13" t="s">
        <v>59</v>
      </c>
      <c r="F23" s="13" t="s">
        <v>25</v>
      </c>
      <c r="G23" s="13" t="s">
        <v>92</v>
      </c>
      <c r="H23" s="14">
        <v>3.6</v>
      </c>
      <c r="I23" s="13" t="s">
        <v>35</v>
      </c>
      <c r="J23" s="14">
        <f>H23/3.79*100*0.85</f>
        <v>80.738786279683382</v>
      </c>
      <c r="K23" s="15" t="s">
        <v>42</v>
      </c>
      <c r="L23" s="13"/>
      <c r="M23" s="15" t="s">
        <v>42</v>
      </c>
      <c r="N23" s="13"/>
      <c r="O23" s="13">
        <v>100</v>
      </c>
      <c r="P23" s="14">
        <f t="shared" si="3"/>
        <v>0.60000000000000009</v>
      </c>
      <c r="Q23" s="13"/>
      <c r="R23" s="13"/>
      <c r="S23" s="13">
        <f t="shared" si="4"/>
        <v>0.60000000000000009</v>
      </c>
      <c r="T23" s="16">
        <f t="shared" si="2"/>
        <v>81.338786279683376</v>
      </c>
      <c r="U23" s="17" t="s">
        <v>242</v>
      </c>
      <c r="V23" s="11">
        <v>22</v>
      </c>
      <c r="W23" s="11">
        <v>19</v>
      </c>
      <c r="X23" s="27" t="s">
        <v>246</v>
      </c>
    </row>
    <row r="24" spans="1:24" s="29" customFormat="1" ht="34.5" customHeight="1" x14ac:dyDescent="0.15">
      <c r="A24" s="6" t="s">
        <v>103</v>
      </c>
      <c r="B24" s="19" t="s">
        <v>45</v>
      </c>
      <c r="C24" s="19" t="s">
        <v>46</v>
      </c>
      <c r="D24" s="19" t="s">
        <v>31</v>
      </c>
      <c r="E24" s="18" t="s">
        <v>155</v>
      </c>
      <c r="F24" s="19" t="s">
        <v>25</v>
      </c>
      <c r="G24" s="19" t="s">
        <v>47</v>
      </c>
      <c r="H24" s="20">
        <v>3.66</v>
      </c>
      <c r="I24" s="18" t="s">
        <v>116</v>
      </c>
      <c r="J24" s="21">
        <f>H24/3.88*100*0.85</f>
        <v>80.180412371134025</v>
      </c>
      <c r="K24" s="18" t="s">
        <v>42</v>
      </c>
      <c r="L24" s="19"/>
      <c r="M24" s="22" t="s">
        <v>42</v>
      </c>
      <c r="N24" s="19"/>
      <c r="O24" s="19">
        <v>160</v>
      </c>
      <c r="P24" s="21">
        <f t="shared" si="3"/>
        <v>0.96</v>
      </c>
      <c r="Q24" s="19"/>
      <c r="R24" s="19"/>
      <c r="S24" s="6">
        <f t="shared" si="4"/>
        <v>0.96</v>
      </c>
      <c r="T24" s="23">
        <f t="shared" si="2"/>
        <v>81.140412371134019</v>
      </c>
      <c r="U24" s="11" t="s">
        <v>242</v>
      </c>
      <c r="V24" s="11">
        <v>22</v>
      </c>
      <c r="W24" s="11">
        <v>20</v>
      </c>
      <c r="X24" s="26"/>
    </row>
    <row r="25" spans="1:24" ht="39.75" customHeight="1" x14ac:dyDescent="0.15">
      <c r="A25" s="6" t="s">
        <v>104</v>
      </c>
      <c r="B25" s="6" t="s">
        <v>66</v>
      </c>
      <c r="C25" s="6" t="s">
        <v>136</v>
      </c>
      <c r="D25" s="6" t="s">
        <v>137</v>
      </c>
      <c r="E25" s="6" t="s">
        <v>59</v>
      </c>
      <c r="F25" s="6" t="s">
        <v>25</v>
      </c>
      <c r="G25" s="6" t="s">
        <v>67</v>
      </c>
      <c r="H25" s="8">
        <v>3.46</v>
      </c>
      <c r="I25" s="6" t="s">
        <v>117</v>
      </c>
      <c r="J25" s="10">
        <f>H25/3.68*100*0.85</f>
        <v>79.918478260869563</v>
      </c>
      <c r="K25" s="7" t="s">
        <v>154</v>
      </c>
      <c r="L25" s="6"/>
      <c r="M25" s="7"/>
      <c r="N25" s="6"/>
      <c r="O25" s="6">
        <v>160</v>
      </c>
      <c r="P25" s="8">
        <f t="shared" si="3"/>
        <v>0.96</v>
      </c>
      <c r="Q25" s="7"/>
      <c r="R25" s="6"/>
      <c r="S25" s="6">
        <f t="shared" si="4"/>
        <v>0.96</v>
      </c>
      <c r="T25" s="12">
        <f t="shared" si="2"/>
        <v>80.878478260869556</v>
      </c>
      <c r="U25" s="11" t="s">
        <v>242</v>
      </c>
      <c r="V25" s="11">
        <v>22</v>
      </c>
      <c r="W25" s="11">
        <v>21</v>
      </c>
      <c r="X25" s="25"/>
    </row>
    <row r="26" spans="1:24" ht="45" customHeight="1" x14ac:dyDescent="0.15">
      <c r="A26" s="6" t="s">
        <v>105</v>
      </c>
      <c r="B26" s="6" t="s">
        <v>94</v>
      </c>
      <c r="C26" s="6" t="s">
        <v>95</v>
      </c>
      <c r="D26" s="6" t="s">
        <v>84</v>
      </c>
      <c r="E26" s="6" t="s">
        <v>59</v>
      </c>
      <c r="F26" s="6" t="s">
        <v>25</v>
      </c>
      <c r="G26" s="6" t="s">
        <v>96</v>
      </c>
      <c r="H26" s="8">
        <v>3.22</v>
      </c>
      <c r="I26" s="6" t="s">
        <v>143</v>
      </c>
      <c r="J26" s="10">
        <f>H26/3.79*100*0.85</f>
        <v>72.21635883905013</v>
      </c>
      <c r="K26" s="7" t="s">
        <v>153</v>
      </c>
      <c r="L26" s="6">
        <v>1</v>
      </c>
      <c r="M26" s="7"/>
      <c r="N26" s="6"/>
      <c r="O26" s="6">
        <v>170</v>
      </c>
      <c r="P26" s="8">
        <f t="shared" si="3"/>
        <v>1.02</v>
      </c>
      <c r="Q26" s="7"/>
      <c r="R26" s="6"/>
      <c r="S26" s="6">
        <f t="shared" si="4"/>
        <v>2.02</v>
      </c>
      <c r="T26" s="12">
        <f t="shared" si="2"/>
        <v>74.236358839050126</v>
      </c>
      <c r="U26" s="11" t="s">
        <v>242</v>
      </c>
      <c r="V26" s="11">
        <v>22</v>
      </c>
      <c r="W26" s="11">
        <v>22</v>
      </c>
      <c r="X26" s="25"/>
    </row>
    <row r="27" spans="1:24" ht="58.9" customHeight="1" x14ac:dyDescent="0.15">
      <c r="A27" s="31" t="s">
        <v>55</v>
      </c>
      <c r="B27" s="32"/>
      <c r="C27" s="32"/>
      <c r="D27" s="32"/>
      <c r="E27" s="32"/>
      <c r="F27" s="32"/>
      <c r="G27" s="32"/>
      <c r="H27" s="32"/>
      <c r="I27" s="32"/>
      <c r="J27" s="32"/>
      <c r="K27" s="32"/>
      <c r="L27" s="32"/>
      <c r="M27" s="32"/>
      <c r="N27" s="32"/>
      <c r="O27" s="32"/>
      <c r="P27" s="32"/>
      <c r="Q27" s="32"/>
      <c r="R27" s="32"/>
      <c r="S27" s="32"/>
      <c r="T27" s="32"/>
      <c r="U27" s="32"/>
      <c r="V27" s="32"/>
      <c r="W27" s="32"/>
      <c r="X27" s="33"/>
    </row>
  </sheetData>
  <autoFilter ref="A4:X25"/>
  <sortState ref="B5:X26">
    <sortCondition descending="1" ref="T5:T26"/>
    <sortCondition ref="D5:D26"/>
  </sortState>
  <mergeCells count="14">
    <mergeCell ref="A1:X1"/>
    <mergeCell ref="A2:X2"/>
    <mergeCell ref="H3:J3"/>
    <mergeCell ref="K3:S3"/>
    <mergeCell ref="T3:W3"/>
    <mergeCell ref="A27:X27"/>
    <mergeCell ref="A3:A4"/>
    <mergeCell ref="B3:B4"/>
    <mergeCell ref="C3:C4"/>
    <mergeCell ref="D3:D4"/>
    <mergeCell ref="E3:E4"/>
    <mergeCell ref="F3:F4"/>
    <mergeCell ref="G3:G4"/>
    <mergeCell ref="X3:X4"/>
  </mergeCells>
  <phoneticPr fontId="10" type="noConversion"/>
  <pageMargins left="0.35433070866141736" right="0.19685039370078741" top="0.31496062992125984" bottom="1.0629921259842521" header="0.15748031496062992" footer="0.74803149606299213"/>
  <pageSetup paperSize="8" scale="70" fitToHeight="0" orientation="landscape" r:id="rId1"/>
  <headerFooter alignWithMargins="0">
    <oddFooter>&amp;L经办人签名：&amp;C          学院推荐工作小组组长签名（公章）：&amp;R年   月   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election activeCell="H38" sqref="H38"/>
    </sheetView>
  </sheetViews>
  <sheetFormatPr defaultRowHeight="14.25" x14ac:dyDescent="0.15"/>
  <sheetData>
    <row r="1" spans="1:24" x14ac:dyDescent="0.15">
      <c r="A1" t="s">
        <v>174</v>
      </c>
    </row>
    <row r="2" spans="1:24" x14ac:dyDescent="0.15">
      <c r="A2" t="s">
        <v>0</v>
      </c>
    </row>
    <row r="3" spans="1:24" x14ac:dyDescent="0.15">
      <c r="A3" t="s">
        <v>1</v>
      </c>
      <c r="B3" t="s">
        <v>2</v>
      </c>
      <c r="C3" t="s">
        <v>3</v>
      </c>
      <c r="D3" t="s">
        <v>4</v>
      </c>
      <c r="E3" t="s">
        <v>5</v>
      </c>
      <c r="F3" t="s">
        <v>6</v>
      </c>
      <c r="G3" t="s">
        <v>7</v>
      </c>
      <c r="H3" t="s">
        <v>175</v>
      </c>
      <c r="K3" t="s">
        <v>176</v>
      </c>
      <c r="T3" t="s">
        <v>10</v>
      </c>
      <c r="X3" t="s">
        <v>11</v>
      </c>
    </row>
    <row r="4" spans="1:24" x14ac:dyDescent="0.15">
      <c r="H4" t="s">
        <v>12</v>
      </c>
      <c r="I4" t="s">
        <v>13</v>
      </c>
      <c r="J4" t="s">
        <v>14</v>
      </c>
      <c r="K4" t="s">
        <v>177</v>
      </c>
      <c r="L4" t="s">
        <v>15</v>
      </c>
      <c r="M4" t="s">
        <v>178</v>
      </c>
      <c r="N4" t="s">
        <v>15</v>
      </c>
      <c r="O4" t="s">
        <v>16</v>
      </c>
      <c r="P4" t="s">
        <v>15</v>
      </c>
      <c r="Q4" t="s">
        <v>17</v>
      </c>
      <c r="R4" t="s">
        <v>15</v>
      </c>
      <c r="S4" t="s">
        <v>14</v>
      </c>
      <c r="T4" t="s">
        <v>18</v>
      </c>
      <c r="U4" t="s">
        <v>19</v>
      </c>
      <c r="V4" t="s">
        <v>20</v>
      </c>
      <c r="W4" t="s">
        <v>21</v>
      </c>
    </row>
    <row r="5" spans="1:24" x14ac:dyDescent="0.15">
      <c r="A5" t="s">
        <v>43</v>
      </c>
      <c r="B5" t="s">
        <v>179</v>
      </c>
      <c r="C5" t="s">
        <v>180</v>
      </c>
      <c r="D5" t="s">
        <v>31</v>
      </c>
      <c r="E5" t="s">
        <v>181</v>
      </c>
      <c r="F5" t="s">
        <v>25</v>
      </c>
      <c r="G5" t="s">
        <v>44</v>
      </c>
      <c r="H5">
        <v>3.51</v>
      </c>
      <c r="I5" t="s">
        <v>99</v>
      </c>
      <c r="J5">
        <v>76.894329896907223</v>
      </c>
      <c r="K5" t="s">
        <v>182</v>
      </c>
      <c r="M5" t="s">
        <v>42</v>
      </c>
      <c r="O5">
        <v>470</v>
      </c>
      <c r="S5">
        <v>15</v>
      </c>
      <c r="T5">
        <v>91.894329896907223</v>
      </c>
      <c r="X5" t="s">
        <v>183</v>
      </c>
    </row>
    <row r="6" spans="1:24" x14ac:dyDescent="0.15">
      <c r="A6" t="s">
        <v>53</v>
      </c>
      <c r="B6" t="s">
        <v>184</v>
      </c>
      <c r="C6" t="s">
        <v>185</v>
      </c>
      <c r="D6" t="s">
        <v>31</v>
      </c>
      <c r="E6" t="s">
        <v>181</v>
      </c>
      <c r="F6" t="s">
        <v>25</v>
      </c>
      <c r="G6" t="s">
        <v>54</v>
      </c>
      <c r="H6">
        <v>3.75</v>
      </c>
      <c r="I6" t="s">
        <v>28</v>
      </c>
      <c r="J6">
        <v>82.152061855670098</v>
      </c>
      <c r="K6" t="s">
        <v>186</v>
      </c>
      <c r="L6">
        <v>6</v>
      </c>
      <c r="M6" t="s">
        <v>42</v>
      </c>
      <c r="N6">
        <v>0</v>
      </c>
      <c r="O6">
        <v>335</v>
      </c>
      <c r="P6">
        <v>2.0100000000000002</v>
      </c>
      <c r="S6">
        <v>8.01</v>
      </c>
      <c r="T6">
        <v>90.162061855670103</v>
      </c>
    </row>
    <row r="7" spans="1:24" x14ac:dyDescent="0.15">
      <c r="A7" t="s">
        <v>48</v>
      </c>
      <c r="B7" t="s">
        <v>187</v>
      </c>
      <c r="C7" t="s">
        <v>188</v>
      </c>
      <c r="D7" t="s">
        <v>31</v>
      </c>
      <c r="E7" t="s">
        <v>181</v>
      </c>
      <c r="F7" t="s">
        <v>25</v>
      </c>
      <c r="G7" t="s">
        <v>49</v>
      </c>
      <c r="H7">
        <v>3.7</v>
      </c>
      <c r="I7" t="s">
        <v>39</v>
      </c>
      <c r="J7">
        <v>81.05670103092784</v>
      </c>
      <c r="K7" t="s">
        <v>189</v>
      </c>
      <c r="L7">
        <v>6</v>
      </c>
      <c r="M7" t="s">
        <v>190</v>
      </c>
      <c r="N7">
        <v>0.5</v>
      </c>
      <c r="O7">
        <v>170</v>
      </c>
      <c r="P7">
        <v>1.02</v>
      </c>
      <c r="Q7" t="s">
        <v>191</v>
      </c>
      <c r="R7" t="s">
        <v>192</v>
      </c>
      <c r="S7">
        <v>7.52</v>
      </c>
      <c r="T7">
        <v>88.576701030927836</v>
      </c>
    </row>
    <row r="8" spans="1:24" x14ac:dyDescent="0.15">
      <c r="A8" t="s">
        <v>28</v>
      </c>
      <c r="B8" t="s">
        <v>29</v>
      </c>
      <c r="C8" t="s">
        <v>30</v>
      </c>
      <c r="D8" t="s">
        <v>31</v>
      </c>
      <c r="E8" t="s">
        <v>181</v>
      </c>
      <c r="G8" t="s">
        <v>32</v>
      </c>
      <c r="H8">
        <v>3.5</v>
      </c>
      <c r="I8" t="s">
        <v>101</v>
      </c>
      <c r="J8">
        <v>76.675257731958766</v>
      </c>
      <c r="K8" t="s">
        <v>193</v>
      </c>
      <c r="L8">
        <v>4</v>
      </c>
      <c r="M8" t="s">
        <v>194</v>
      </c>
      <c r="N8">
        <v>2.5</v>
      </c>
      <c r="O8">
        <v>200</v>
      </c>
      <c r="P8">
        <v>1.2000000000000002</v>
      </c>
      <c r="S8">
        <v>7.7</v>
      </c>
      <c r="T8">
        <v>84.375257731958769</v>
      </c>
    </row>
    <row r="9" spans="1:24" x14ac:dyDescent="0.15">
      <c r="A9" t="s">
        <v>39</v>
      </c>
      <c r="B9" t="s">
        <v>40</v>
      </c>
      <c r="C9" t="s">
        <v>195</v>
      </c>
      <c r="D9" t="s">
        <v>31</v>
      </c>
      <c r="E9" t="s">
        <v>181</v>
      </c>
      <c r="F9" t="s">
        <v>25</v>
      </c>
      <c r="G9" t="s">
        <v>41</v>
      </c>
      <c r="H9">
        <v>3.71</v>
      </c>
      <c r="I9" t="s">
        <v>35</v>
      </c>
      <c r="J9">
        <v>81.275773195876283</v>
      </c>
      <c r="K9" t="s">
        <v>42</v>
      </c>
      <c r="M9" t="s">
        <v>196</v>
      </c>
      <c r="N9" t="s">
        <v>192</v>
      </c>
      <c r="O9">
        <v>170</v>
      </c>
      <c r="P9">
        <v>1.02</v>
      </c>
      <c r="S9">
        <v>1.02</v>
      </c>
      <c r="T9">
        <v>82.295773195876279</v>
      </c>
    </row>
    <row r="10" spans="1:24" x14ac:dyDescent="0.15">
      <c r="A10" t="s">
        <v>197</v>
      </c>
      <c r="B10" t="s">
        <v>45</v>
      </c>
      <c r="C10" t="s">
        <v>46</v>
      </c>
      <c r="D10" t="s">
        <v>31</v>
      </c>
      <c r="E10" t="s">
        <v>181</v>
      </c>
      <c r="F10" t="s">
        <v>25</v>
      </c>
      <c r="G10" t="s">
        <v>47</v>
      </c>
      <c r="H10">
        <v>3.66</v>
      </c>
      <c r="I10" t="s">
        <v>43</v>
      </c>
      <c r="J10">
        <v>80.180412371134025</v>
      </c>
      <c r="K10" t="s">
        <v>42</v>
      </c>
      <c r="M10" t="s">
        <v>42</v>
      </c>
      <c r="O10">
        <v>160</v>
      </c>
      <c r="P10">
        <v>0.96</v>
      </c>
      <c r="S10">
        <v>0.96</v>
      </c>
      <c r="T10">
        <v>81.140412371134019</v>
      </c>
    </row>
    <row r="11" spans="1:24" x14ac:dyDescent="0.15">
      <c r="A11" t="s">
        <v>102</v>
      </c>
      <c r="B11" t="s">
        <v>82</v>
      </c>
      <c r="C11" t="s">
        <v>83</v>
      </c>
      <c r="D11" t="s">
        <v>84</v>
      </c>
      <c r="E11" t="s">
        <v>59</v>
      </c>
      <c r="F11" t="s">
        <v>25</v>
      </c>
      <c r="G11" t="s">
        <v>85</v>
      </c>
      <c r="H11">
        <v>3.79</v>
      </c>
      <c r="I11" t="s">
        <v>22</v>
      </c>
      <c r="J11">
        <v>85</v>
      </c>
      <c r="K11" t="s">
        <v>198</v>
      </c>
      <c r="L11">
        <v>6</v>
      </c>
      <c r="M11" t="s">
        <v>199</v>
      </c>
      <c r="N11">
        <v>1.75</v>
      </c>
      <c r="O11">
        <v>200</v>
      </c>
      <c r="P11">
        <v>1.2000000000000002</v>
      </c>
      <c r="S11">
        <v>8.9499999999999993</v>
      </c>
      <c r="T11">
        <v>93.95</v>
      </c>
    </row>
    <row r="12" spans="1:24" x14ac:dyDescent="0.15">
      <c r="A12" t="s">
        <v>103</v>
      </c>
      <c r="B12" t="s">
        <v>86</v>
      </c>
      <c r="C12" t="s">
        <v>87</v>
      </c>
      <c r="D12" t="s">
        <v>84</v>
      </c>
      <c r="E12" t="s">
        <v>59</v>
      </c>
      <c r="F12" t="s">
        <v>25</v>
      </c>
      <c r="G12" t="s">
        <v>88</v>
      </c>
      <c r="H12">
        <v>3.61</v>
      </c>
      <c r="I12" t="s">
        <v>33</v>
      </c>
      <c r="J12">
        <v>80.963060686015837</v>
      </c>
      <c r="K12" t="s">
        <v>200</v>
      </c>
      <c r="L12">
        <v>4</v>
      </c>
      <c r="M12" t="s">
        <v>201</v>
      </c>
      <c r="N12">
        <v>1</v>
      </c>
      <c r="O12">
        <v>160</v>
      </c>
      <c r="P12">
        <v>0.96</v>
      </c>
      <c r="S12">
        <v>5.96</v>
      </c>
      <c r="T12">
        <v>86.92306068601583</v>
      </c>
    </row>
    <row r="13" spans="1:24" x14ac:dyDescent="0.15">
      <c r="A13" t="s">
        <v>104</v>
      </c>
      <c r="B13" t="s">
        <v>90</v>
      </c>
      <c r="C13" t="s">
        <v>91</v>
      </c>
      <c r="D13" t="s">
        <v>84</v>
      </c>
      <c r="E13" t="s">
        <v>59</v>
      </c>
      <c r="F13" t="s">
        <v>25</v>
      </c>
      <c r="G13" t="s">
        <v>92</v>
      </c>
      <c r="H13">
        <v>3.6</v>
      </c>
      <c r="I13" t="s">
        <v>35</v>
      </c>
      <c r="J13">
        <v>80.738786279683382</v>
      </c>
      <c r="K13" t="s">
        <v>42</v>
      </c>
      <c r="M13" t="s">
        <v>42</v>
      </c>
      <c r="O13">
        <v>100</v>
      </c>
      <c r="P13">
        <v>0.60000000000000009</v>
      </c>
      <c r="S13">
        <v>0.60000000000000009</v>
      </c>
      <c r="T13">
        <v>81.338786279683376</v>
      </c>
      <c r="X13" t="s">
        <v>202</v>
      </c>
    </row>
    <row r="14" spans="1:24" x14ac:dyDescent="0.15">
      <c r="A14" t="s">
        <v>105</v>
      </c>
      <c r="B14" t="s">
        <v>94</v>
      </c>
      <c r="C14" t="s">
        <v>95</v>
      </c>
      <c r="D14" t="s">
        <v>84</v>
      </c>
      <c r="E14" t="s">
        <v>59</v>
      </c>
      <c r="F14" t="s">
        <v>25</v>
      </c>
      <c r="G14" t="s">
        <v>96</v>
      </c>
      <c r="H14">
        <v>3.22</v>
      </c>
      <c r="I14" t="s">
        <v>103</v>
      </c>
      <c r="J14">
        <v>72.21635883905013</v>
      </c>
      <c r="K14" t="s">
        <v>203</v>
      </c>
      <c r="L14">
        <v>1</v>
      </c>
      <c r="O14">
        <v>170</v>
      </c>
      <c r="P14">
        <v>1.02</v>
      </c>
      <c r="S14">
        <v>2.02</v>
      </c>
      <c r="T14">
        <v>74.236358839050126</v>
      </c>
    </row>
    <row r="15" spans="1:24" x14ac:dyDescent="0.15">
      <c r="A15" t="s">
        <v>22</v>
      </c>
      <c r="B15" t="s">
        <v>204</v>
      </c>
      <c r="C15" t="s">
        <v>205</v>
      </c>
      <c r="D15" t="s">
        <v>23</v>
      </c>
      <c r="E15" t="s">
        <v>24</v>
      </c>
      <c r="F15" t="s">
        <v>25</v>
      </c>
      <c r="G15" t="s">
        <v>26</v>
      </c>
      <c r="H15">
        <v>3.86</v>
      </c>
      <c r="I15" t="s">
        <v>22</v>
      </c>
      <c r="J15">
        <v>85</v>
      </c>
      <c r="K15" t="s">
        <v>206</v>
      </c>
      <c r="L15">
        <v>6</v>
      </c>
      <c r="M15" t="s">
        <v>207</v>
      </c>
      <c r="N15">
        <v>5</v>
      </c>
      <c r="O15">
        <v>270</v>
      </c>
      <c r="P15">
        <v>1.62</v>
      </c>
      <c r="Q15" t="s">
        <v>208</v>
      </c>
      <c r="R15" t="s">
        <v>209</v>
      </c>
      <c r="S15">
        <v>13.120000000000001</v>
      </c>
      <c r="T15">
        <v>98.12</v>
      </c>
    </row>
    <row r="16" spans="1:24" x14ac:dyDescent="0.15">
      <c r="A16" t="s">
        <v>50</v>
      </c>
      <c r="B16" t="s">
        <v>210</v>
      </c>
      <c r="C16" t="s">
        <v>211</v>
      </c>
      <c r="D16" t="s">
        <v>23</v>
      </c>
      <c r="E16" t="s">
        <v>24</v>
      </c>
      <c r="F16" t="s">
        <v>25</v>
      </c>
      <c r="G16" t="s">
        <v>51</v>
      </c>
      <c r="H16">
        <v>3.73</v>
      </c>
      <c r="I16" t="s">
        <v>28</v>
      </c>
      <c r="J16">
        <v>82.137305699481857</v>
      </c>
      <c r="K16" t="s">
        <v>212</v>
      </c>
      <c r="L16">
        <v>6</v>
      </c>
      <c r="M16" t="s">
        <v>213</v>
      </c>
      <c r="N16">
        <v>5</v>
      </c>
      <c r="O16">
        <v>200</v>
      </c>
      <c r="P16">
        <v>1.2000000000000002</v>
      </c>
      <c r="Q16" t="s">
        <v>52</v>
      </c>
      <c r="R16">
        <v>1</v>
      </c>
      <c r="S16">
        <v>13.2</v>
      </c>
      <c r="T16">
        <v>95.33730569948186</v>
      </c>
    </row>
    <row r="17" spans="1:24" x14ac:dyDescent="0.15">
      <c r="A17" t="s">
        <v>33</v>
      </c>
      <c r="B17" t="s">
        <v>214</v>
      </c>
      <c r="C17" t="s">
        <v>215</v>
      </c>
      <c r="D17" t="s">
        <v>23</v>
      </c>
      <c r="E17" t="s">
        <v>24</v>
      </c>
      <c r="F17" t="s">
        <v>25</v>
      </c>
      <c r="G17" t="s">
        <v>34</v>
      </c>
      <c r="H17">
        <v>3.73</v>
      </c>
      <c r="I17" t="s">
        <v>33</v>
      </c>
      <c r="J17">
        <v>82.137305699481857</v>
      </c>
      <c r="K17" t="s">
        <v>216</v>
      </c>
      <c r="L17">
        <v>6</v>
      </c>
      <c r="M17" t="s">
        <v>217</v>
      </c>
      <c r="N17">
        <v>4</v>
      </c>
      <c r="O17">
        <v>270</v>
      </c>
      <c r="P17">
        <v>1.62</v>
      </c>
      <c r="S17">
        <v>11.620000000000001</v>
      </c>
      <c r="T17">
        <v>93.757305699481861</v>
      </c>
    </row>
    <row r="18" spans="1:24" x14ac:dyDescent="0.15">
      <c r="A18" t="s">
        <v>35</v>
      </c>
      <c r="B18" t="s">
        <v>36</v>
      </c>
      <c r="C18" t="s">
        <v>37</v>
      </c>
      <c r="D18" t="s">
        <v>23</v>
      </c>
      <c r="E18" t="s">
        <v>24</v>
      </c>
      <c r="F18" t="s">
        <v>25</v>
      </c>
      <c r="G18" t="s">
        <v>38</v>
      </c>
      <c r="H18">
        <v>3.67</v>
      </c>
      <c r="I18" t="s">
        <v>35</v>
      </c>
      <c r="J18">
        <v>80.816062176165801</v>
      </c>
      <c r="K18" t="s">
        <v>218</v>
      </c>
      <c r="L18">
        <v>2</v>
      </c>
      <c r="M18" t="s">
        <v>219</v>
      </c>
      <c r="N18">
        <v>0</v>
      </c>
      <c r="O18">
        <v>190</v>
      </c>
      <c r="P18">
        <v>1.1400000000000001</v>
      </c>
      <c r="S18">
        <v>3.14</v>
      </c>
      <c r="T18">
        <v>83.956062176165801</v>
      </c>
    </row>
    <row r="19" spans="1:24" x14ac:dyDescent="0.15">
      <c r="A19" t="s">
        <v>101</v>
      </c>
      <c r="B19" t="s">
        <v>78</v>
      </c>
      <c r="C19" t="s">
        <v>79</v>
      </c>
      <c r="D19" t="s">
        <v>70</v>
      </c>
      <c r="E19" t="s">
        <v>71</v>
      </c>
      <c r="F19" t="s">
        <v>25</v>
      </c>
      <c r="G19" t="s">
        <v>80</v>
      </c>
      <c r="H19">
        <v>3.43</v>
      </c>
      <c r="I19" t="s">
        <v>33</v>
      </c>
      <c r="J19">
        <v>83.062678062678074</v>
      </c>
      <c r="K19" t="s">
        <v>220</v>
      </c>
      <c r="L19">
        <v>6</v>
      </c>
      <c r="M19" t="s">
        <v>81</v>
      </c>
      <c r="N19">
        <v>2</v>
      </c>
      <c r="O19">
        <v>200</v>
      </c>
      <c r="P19">
        <v>1.2000000000000002</v>
      </c>
      <c r="Q19" t="s">
        <v>42</v>
      </c>
      <c r="S19">
        <v>9.1999999999999993</v>
      </c>
      <c r="T19">
        <v>92.262678062678077</v>
      </c>
    </row>
    <row r="20" spans="1:24" x14ac:dyDescent="0.15">
      <c r="A20" t="s">
        <v>221</v>
      </c>
      <c r="B20" t="s">
        <v>73</v>
      </c>
      <c r="C20" t="s">
        <v>74</v>
      </c>
      <c r="D20" t="s">
        <v>70</v>
      </c>
      <c r="E20" t="s">
        <v>71</v>
      </c>
      <c r="F20" t="s">
        <v>25</v>
      </c>
      <c r="G20" t="s">
        <v>75</v>
      </c>
      <c r="H20">
        <v>3.46</v>
      </c>
      <c r="I20" t="s">
        <v>28</v>
      </c>
      <c r="J20">
        <v>83.789173789173788</v>
      </c>
      <c r="K20" t="s">
        <v>222</v>
      </c>
      <c r="L20" t="s">
        <v>223</v>
      </c>
      <c r="M20" t="s">
        <v>224</v>
      </c>
      <c r="N20">
        <v>2</v>
      </c>
      <c r="O20">
        <v>170</v>
      </c>
      <c r="P20">
        <v>1.02</v>
      </c>
      <c r="S20">
        <v>8.32</v>
      </c>
      <c r="T20">
        <v>92.109173789173781</v>
      </c>
    </row>
    <row r="21" spans="1:24" x14ac:dyDescent="0.15">
      <c r="A21" t="s">
        <v>99</v>
      </c>
      <c r="B21" t="s">
        <v>68</v>
      </c>
      <c r="C21" t="s">
        <v>69</v>
      </c>
      <c r="D21" t="s">
        <v>70</v>
      </c>
      <c r="E21" t="s">
        <v>71</v>
      </c>
      <c r="F21" t="s">
        <v>25</v>
      </c>
      <c r="G21" t="s">
        <v>72</v>
      </c>
      <c r="H21">
        <v>3.51</v>
      </c>
      <c r="I21" t="s">
        <v>22</v>
      </c>
      <c r="J21">
        <v>85</v>
      </c>
      <c r="K21" t="s">
        <v>225</v>
      </c>
      <c r="L21">
        <v>4</v>
      </c>
      <c r="M21" t="s">
        <v>226</v>
      </c>
      <c r="N21">
        <v>2</v>
      </c>
      <c r="O21">
        <v>170</v>
      </c>
      <c r="P21">
        <v>1.02</v>
      </c>
      <c r="S21">
        <v>7.02</v>
      </c>
      <c r="T21">
        <v>92.02</v>
      </c>
    </row>
    <row r="22" spans="1:24" x14ac:dyDescent="0.15">
      <c r="A22" t="s">
        <v>100</v>
      </c>
      <c r="B22" t="s">
        <v>76</v>
      </c>
      <c r="C22" t="s">
        <v>227</v>
      </c>
      <c r="D22" t="s">
        <v>70</v>
      </c>
      <c r="E22" t="s">
        <v>71</v>
      </c>
      <c r="F22" t="s">
        <v>25</v>
      </c>
      <c r="G22" t="s">
        <v>77</v>
      </c>
      <c r="H22">
        <v>3.4</v>
      </c>
      <c r="I22" t="s">
        <v>35</v>
      </c>
      <c r="J22">
        <v>82.336182336182333</v>
      </c>
      <c r="K22" t="s">
        <v>228</v>
      </c>
      <c r="L22">
        <v>5</v>
      </c>
      <c r="O22">
        <v>200</v>
      </c>
      <c r="P22">
        <v>1.2000000000000002</v>
      </c>
      <c r="S22">
        <v>6.2</v>
      </c>
      <c r="T22">
        <v>88.536182336182335</v>
      </c>
    </row>
    <row r="23" spans="1:24" x14ac:dyDescent="0.15">
      <c r="A23" t="s">
        <v>89</v>
      </c>
      <c r="B23" t="s">
        <v>56</v>
      </c>
      <c r="C23" t="s">
        <v>57</v>
      </c>
      <c r="D23" t="s">
        <v>58</v>
      </c>
      <c r="E23" t="s">
        <v>59</v>
      </c>
      <c r="F23" t="s">
        <v>25</v>
      </c>
      <c r="G23" t="s">
        <v>60</v>
      </c>
      <c r="H23">
        <v>3.68</v>
      </c>
      <c r="I23" t="s">
        <v>22</v>
      </c>
      <c r="J23">
        <v>85</v>
      </c>
      <c r="K23" t="s">
        <v>229</v>
      </c>
      <c r="L23">
        <v>2</v>
      </c>
      <c r="M23" t="s">
        <v>230</v>
      </c>
      <c r="N23">
        <v>0.5</v>
      </c>
      <c r="O23">
        <v>170</v>
      </c>
      <c r="P23">
        <v>1.02</v>
      </c>
      <c r="S23">
        <v>3.52</v>
      </c>
      <c r="T23">
        <v>88.52</v>
      </c>
    </row>
    <row r="24" spans="1:24" x14ac:dyDescent="0.15">
      <c r="A24" t="s">
        <v>93</v>
      </c>
      <c r="B24" t="s">
        <v>61</v>
      </c>
      <c r="C24" t="s">
        <v>231</v>
      </c>
      <c r="D24" t="s">
        <v>58</v>
      </c>
      <c r="E24" t="s">
        <v>59</v>
      </c>
      <c r="F24" t="s">
        <v>25</v>
      </c>
      <c r="G24" t="s">
        <v>62</v>
      </c>
      <c r="H24">
        <v>3.5</v>
      </c>
      <c r="I24" t="s">
        <v>33</v>
      </c>
      <c r="J24">
        <v>80.842391304347814</v>
      </c>
      <c r="O24">
        <v>175</v>
      </c>
      <c r="P24">
        <v>1.0499999999999998</v>
      </c>
      <c r="S24">
        <v>1.0499999999999998</v>
      </c>
      <c r="T24">
        <v>81.892391304347811</v>
      </c>
      <c r="X24" t="s">
        <v>232</v>
      </c>
    </row>
    <row r="25" spans="1:24" x14ac:dyDescent="0.15">
      <c r="A25" t="s">
        <v>97</v>
      </c>
      <c r="B25" t="s">
        <v>63</v>
      </c>
      <c r="C25" t="s">
        <v>64</v>
      </c>
      <c r="D25" t="s">
        <v>58</v>
      </c>
      <c r="E25" t="s">
        <v>59</v>
      </c>
      <c r="F25" t="s">
        <v>25</v>
      </c>
      <c r="G25" t="s">
        <v>65</v>
      </c>
      <c r="H25">
        <v>3.45</v>
      </c>
      <c r="I25" t="s">
        <v>43</v>
      </c>
      <c r="J25">
        <v>79.6875</v>
      </c>
      <c r="K25" t="s">
        <v>233</v>
      </c>
      <c r="L25">
        <v>1</v>
      </c>
      <c r="O25">
        <v>150</v>
      </c>
      <c r="P25">
        <v>0.89999999999999991</v>
      </c>
      <c r="Q25" t="s">
        <v>234</v>
      </c>
      <c r="R25">
        <v>0</v>
      </c>
      <c r="S25">
        <v>1.9</v>
      </c>
      <c r="T25">
        <v>81.587500000000006</v>
      </c>
    </row>
    <row r="26" spans="1:24" x14ac:dyDescent="0.15">
      <c r="A26" t="s">
        <v>98</v>
      </c>
      <c r="B26" t="s">
        <v>66</v>
      </c>
      <c r="C26" t="s">
        <v>235</v>
      </c>
      <c r="D26" t="s">
        <v>58</v>
      </c>
      <c r="E26" t="s">
        <v>59</v>
      </c>
      <c r="F26" t="s">
        <v>25</v>
      </c>
      <c r="G26" t="s">
        <v>67</v>
      </c>
      <c r="H26">
        <v>3.46</v>
      </c>
      <c r="I26" t="s">
        <v>39</v>
      </c>
      <c r="J26">
        <v>79.918478260869563</v>
      </c>
      <c r="K26" t="s">
        <v>236</v>
      </c>
      <c r="O26">
        <v>160</v>
      </c>
      <c r="P26">
        <v>0.96</v>
      </c>
      <c r="S26">
        <v>0.96</v>
      </c>
      <c r="T26">
        <v>80.878478260869556</v>
      </c>
    </row>
    <row r="27" spans="1:24" x14ac:dyDescent="0.15">
      <c r="A27" t="s">
        <v>55</v>
      </c>
    </row>
    <row r="34" spans="4:7" x14ac:dyDescent="0.15">
      <c r="D34" t="s">
        <v>31</v>
      </c>
      <c r="E34">
        <v>240</v>
      </c>
      <c r="F34" s="24">
        <f>E34/600*13</f>
        <v>5.2</v>
      </c>
      <c r="G34">
        <v>5</v>
      </c>
    </row>
    <row r="35" spans="4:7" x14ac:dyDescent="0.15">
      <c r="D35" t="s">
        <v>84</v>
      </c>
      <c r="E35">
        <v>100</v>
      </c>
      <c r="F35" s="24">
        <f t="shared" ref="F35:F38" si="0">E35/600*13</f>
        <v>2.1666666666666665</v>
      </c>
      <c r="G35">
        <v>2</v>
      </c>
    </row>
    <row r="36" spans="4:7" x14ac:dyDescent="0.15">
      <c r="D36" t="s">
        <v>23</v>
      </c>
      <c r="E36">
        <v>96</v>
      </c>
      <c r="F36" s="24">
        <f t="shared" si="0"/>
        <v>2.08</v>
      </c>
      <c r="G36">
        <v>2</v>
      </c>
    </row>
    <row r="37" spans="4:7" x14ac:dyDescent="0.15">
      <c r="D37" t="s">
        <v>70</v>
      </c>
      <c r="E37">
        <v>64</v>
      </c>
      <c r="F37" s="24">
        <f t="shared" si="0"/>
        <v>1.3866666666666667</v>
      </c>
      <c r="G37">
        <v>2</v>
      </c>
    </row>
    <row r="38" spans="4:7" x14ac:dyDescent="0.15">
      <c r="D38" t="s">
        <v>58</v>
      </c>
      <c r="E38">
        <v>100</v>
      </c>
      <c r="F38" s="24">
        <f t="shared" si="0"/>
        <v>2.1666666666666665</v>
      </c>
      <c r="G38">
        <v>2</v>
      </c>
    </row>
  </sheetData>
  <phoneticPr fontId="1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Cbq</dc:creator>
  <cp:lastModifiedBy>个人用户</cp:lastModifiedBy>
  <cp:revision>1</cp:revision>
  <cp:lastPrinted>2022-09-15T13:44:21Z</cp:lastPrinted>
  <dcterms:created xsi:type="dcterms:W3CDTF">2011-09-29T11:14:00Z</dcterms:created>
  <dcterms:modified xsi:type="dcterms:W3CDTF">2022-09-15T14:16:20Z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91977C28C4944C138400F01F7FBE6512</vt:lpwstr>
  </property>
</Properties>
</file>